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ASŘ" sheetId="2" r:id="rId2"/>
    <sheet name="02 - Klimatizace" sheetId="3" r:id="rId3"/>
    <sheet name="03 - ZTI" sheetId="4" r:id="rId4"/>
    <sheet name="04 - Silnoproudé rozvody" sheetId="5" r:id="rId5"/>
    <sheet name="05 - VRN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ASŘ'!$C$125:$K$231</definedName>
    <definedName name="_xlnm.Print_Area" localSheetId="1">'01 - ASŘ'!$C$4:$J$76,'01 - ASŘ'!$C$113:$K$231</definedName>
    <definedName name="_xlnm.Print_Titles" localSheetId="1">'01 - ASŘ'!$125:$125</definedName>
    <definedName name="_xlnm._FilterDatabase" localSheetId="2" hidden="1">'02 - Klimatizace'!$C$119:$K$264</definedName>
    <definedName name="_xlnm.Print_Area" localSheetId="2">'02 - Klimatizace'!$C$4:$J$76,'02 - Klimatizace'!$C$107:$K$264</definedName>
    <definedName name="_xlnm.Print_Titles" localSheetId="2">'02 - Klimatizace'!$119:$119</definedName>
    <definedName name="_xlnm._FilterDatabase" localSheetId="3" hidden="1">'03 - ZTI'!$C$117:$K$134</definedName>
    <definedName name="_xlnm.Print_Area" localSheetId="3">'03 - ZTI'!$C$4:$J$76,'03 - ZTI'!$C$105:$K$134</definedName>
    <definedName name="_xlnm.Print_Titles" localSheetId="3">'03 - ZTI'!$117:$117</definedName>
    <definedName name="_xlnm._FilterDatabase" localSheetId="4" hidden="1">'04 - Silnoproudé rozvody'!$C$122:$K$221</definedName>
    <definedName name="_xlnm.Print_Area" localSheetId="4">'04 - Silnoproudé rozvody'!$C$4:$J$76,'04 - Silnoproudé rozvody'!$C$110:$K$221</definedName>
    <definedName name="_xlnm.Print_Titles" localSheetId="4">'04 - Silnoproudé rozvody'!$122:$122</definedName>
    <definedName name="_xlnm._FilterDatabase" localSheetId="5" hidden="1">'05 - VRN'!$C$121:$K$149</definedName>
    <definedName name="_xlnm.Print_Area" localSheetId="5">'05 - VRN'!$C$4:$J$76,'05 - VRN'!$C$109:$K$149</definedName>
    <definedName name="_xlnm.Print_Titles" localSheetId="5">'05 - VRN'!$121:$121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47"/>
  <c r="BH147"/>
  <c r="BG147"/>
  <c r="BF147"/>
  <c r="T147"/>
  <c r="T146"/>
  <c r="R147"/>
  <c r="R146"/>
  <c r="P147"/>
  <c r="P146"/>
  <c r="BI143"/>
  <c r="BH143"/>
  <c r="BG143"/>
  <c r="BF143"/>
  <c r="T143"/>
  <c r="T142"/>
  <c r="R143"/>
  <c r="R142"/>
  <c r="P143"/>
  <c r="P142"/>
  <c r="BI137"/>
  <c r="BH137"/>
  <c r="BG137"/>
  <c r="BF137"/>
  <c r="T137"/>
  <c r="R137"/>
  <c r="P137"/>
  <c r="BI134"/>
  <c r="BH134"/>
  <c r="BG134"/>
  <c r="BF134"/>
  <c r="T134"/>
  <c r="R134"/>
  <c r="P134"/>
  <c r="BI125"/>
  <c r="BH125"/>
  <c r="BG125"/>
  <c r="BF125"/>
  <c r="T125"/>
  <c r="T124"/>
  <c r="T123"/>
  <c r="R125"/>
  <c r="R124"/>
  <c r="R123"/>
  <c r="P125"/>
  <c r="P124"/>
  <c r="P123"/>
  <c r="F118"/>
  <c r="F116"/>
  <c r="E114"/>
  <c r="F91"/>
  <c r="F89"/>
  <c r="E87"/>
  <c r="J24"/>
  <c r="E24"/>
  <c r="J92"/>
  <c r="J23"/>
  <c r="J21"/>
  <c r="E21"/>
  <c r="J91"/>
  <c r="J20"/>
  <c r="J18"/>
  <c r="E18"/>
  <c r="F92"/>
  <c r="J17"/>
  <c r="J12"/>
  <c r="J116"/>
  <c r="E7"/>
  <c r="E112"/>
  <c i="5" r="J37"/>
  <c r="J36"/>
  <c i="1" r="AY98"/>
  <c i="5" r="J35"/>
  <c i="1" r="AX98"/>
  <c i="5"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F119"/>
  <c r="F117"/>
  <c r="E115"/>
  <c r="F91"/>
  <c r="F89"/>
  <c r="E87"/>
  <c r="J24"/>
  <c r="E24"/>
  <c r="J92"/>
  <c r="J23"/>
  <c r="J21"/>
  <c r="E21"/>
  <c r="J119"/>
  <c r="J20"/>
  <c r="J18"/>
  <c r="E18"/>
  <c r="F120"/>
  <c r="J17"/>
  <c r="J12"/>
  <c r="J89"/>
  <c r="E7"/>
  <c r="E113"/>
  <c i="4" r="J37"/>
  <c r="J36"/>
  <c i="1" r="AY97"/>
  <c i="4" r="J35"/>
  <c i="1" r="AX97"/>
  <c i="4"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4"/>
  <c r="F112"/>
  <c r="E110"/>
  <c r="F91"/>
  <c r="F89"/>
  <c r="E87"/>
  <c r="J24"/>
  <c r="E24"/>
  <c r="J92"/>
  <c r="J23"/>
  <c r="J21"/>
  <c r="E21"/>
  <c r="J114"/>
  <c r="J20"/>
  <c r="J18"/>
  <c r="E18"/>
  <c r="F115"/>
  <c r="J17"/>
  <c r="J12"/>
  <c r="J89"/>
  <c r="E7"/>
  <c r="E108"/>
  <c i="3" r="J37"/>
  <c r="J36"/>
  <c i="1" r="AY96"/>
  <c i="3" r="J35"/>
  <c i="1" r="AX96"/>
  <c i="3" r="BI262"/>
  <c r="BH262"/>
  <c r="BG262"/>
  <c r="BF262"/>
  <c r="T262"/>
  <c r="T261"/>
  <c r="R262"/>
  <c r="R261"/>
  <c r="P262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3"/>
  <c r="BH253"/>
  <c r="BG253"/>
  <c r="BF253"/>
  <c r="T253"/>
  <c r="R253"/>
  <c r="P253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203"/>
  <c r="BH203"/>
  <c r="BG203"/>
  <c r="BF203"/>
  <c r="T203"/>
  <c r="R203"/>
  <c r="P203"/>
  <c r="BI199"/>
  <c r="BH199"/>
  <c r="BG199"/>
  <c r="BF199"/>
  <c r="T199"/>
  <c r="R199"/>
  <c r="P199"/>
  <c r="BI198"/>
  <c r="BH198"/>
  <c r="BG198"/>
  <c r="BF198"/>
  <c r="T198"/>
  <c r="R198"/>
  <c r="P198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6"/>
  <c r="F114"/>
  <c r="E112"/>
  <c r="F91"/>
  <c r="F89"/>
  <c r="E87"/>
  <c r="J24"/>
  <c r="E24"/>
  <c r="J117"/>
  <c r="J23"/>
  <c r="J21"/>
  <c r="E21"/>
  <c r="J116"/>
  <c r="J20"/>
  <c r="J18"/>
  <c r="E18"/>
  <c r="F92"/>
  <c r="J17"/>
  <c r="J12"/>
  <c r="J114"/>
  <c r="E7"/>
  <c r="E110"/>
  <c i="2" r="J37"/>
  <c r="J36"/>
  <c i="1" r="AY95"/>
  <c i="2" r="J35"/>
  <c i="1" r="AX95"/>
  <c i="2"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0"/>
  <c r="BH150"/>
  <c r="BG150"/>
  <c r="BF150"/>
  <c r="T150"/>
  <c r="R150"/>
  <c r="P150"/>
  <c r="BI149"/>
  <c r="BH149"/>
  <c r="BG149"/>
  <c r="BF149"/>
  <c r="T149"/>
  <c r="R149"/>
  <c r="P149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T128"/>
  <c r="R129"/>
  <c r="R128"/>
  <c r="P129"/>
  <c r="P128"/>
  <c r="F122"/>
  <c r="F120"/>
  <c r="E118"/>
  <c r="F91"/>
  <c r="F89"/>
  <c r="E87"/>
  <c r="J24"/>
  <c r="E24"/>
  <c r="J123"/>
  <c r="J23"/>
  <c r="J21"/>
  <c r="E21"/>
  <c r="J122"/>
  <c r="J20"/>
  <c r="J18"/>
  <c r="E18"/>
  <c r="F92"/>
  <c r="J17"/>
  <c r="J12"/>
  <c r="J89"/>
  <c r="E7"/>
  <c r="E116"/>
  <c i="1" r="L90"/>
  <c r="AM90"/>
  <c r="AM89"/>
  <c r="L89"/>
  <c r="AM87"/>
  <c r="L87"/>
  <c r="L85"/>
  <c r="L84"/>
  <c i="2" r="J149"/>
  <c r="J157"/>
  <c r="J138"/>
  <c i="1" r="AS94"/>
  <c i="2" r="BK202"/>
  <c r="J212"/>
  <c r="J229"/>
  <c r="BK194"/>
  <c i="3" r="BK199"/>
  <c r="J218"/>
  <c r="J253"/>
  <c r="BK153"/>
  <c r="J224"/>
  <c r="BK198"/>
  <c r="J168"/>
  <c r="J199"/>
  <c r="BK237"/>
  <c r="J249"/>
  <c r="BK210"/>
  <c r="BK132"/>
  <c r="BK248"/>
  <c r="BK145"/>
  <c r="J237"/>
  <c i="4" r="J134"/>
  <c r="BK127"/>
  <c i="5" r="J163"/>
  <c r="J150"/>
  <c r="J185"/>
  <c r="BK185"/>
  <c r="BK214"/>
  <c r="BK208"/>
  <c r="J166"/>
  <c r="J130"/>
  <c r="J155"/>
  <c r="BK130"/>
  <c i="3" r="BK226"/>
  <c r="BK175"/>
  <c r="BK124"/>
  <c r="J128"/>
  <c r="J124"/>
  <c r="BK245"/>
  <c r="BK146"/>
  <c i="4" r="BK133"/>
  <c i="5" r="J188"/>
  <c r="J133"/>
  <c r="J131"/>
  <c r="J175"/>
  <c r="J198"/>
  <c r="J208"/>
  <c r="BK155"/>
  <c r="BK143"/>
  <c r="J136"/>
  <c i="6" r="BK125"/>
  <c r="BK137"/>
  <c i="2" r="BK129"/>
  <c r="J189"/>
  <c r="J209"/>
  <c i="3" r="BK158"/>
  <c r="BK258"/>
  <c r="BK168"/>
  <c r="J123"/>
  <c r="BK233"/>
  <c r="J226"/>
  <c r="J260"/>
  <c r="BK155"/>
  <c i="4" r="J133"/>
  <c r="J121"/>
  <c r="J127"/>
  <c i="5" r="J141"/>
  <c r="BK168"/>
  <c r="BK207"/>
  <c r="BK166"/>
  <c r="J168"/>
  <c r="BK163"/>
  <c r="BK189"/>
  <c r="BK148"/>
  <c i="6" r="BK143"/>
  <c r="J143"/>
  <c i="2" r="J156"/>
  <c r="BK150"/>
  <c r="BK198"/>
  <c r="J226"/>
  <c r="J214"/>
  <c r="BK191"/>
  <c r="J150"/>
  <c r="BK182"/>
  <c i="3" r="BK123"/>
  <c r="BK163"/>
  <c r="BK208"/>
  <c i="5" r="J174"/>
  <c r="BK133"/>
  <c r="J204"/>
  <c r="BK184"/>
  <c r="BK187"/>
  <c i="6" r="J137"/>
  <c i="3" r="J248"/>
  <c r="J236"/>
  <c r="BK262"/>
  <c r="J198"/>
  <c r="J132"/>
  <c r="J233"/>
  <c r="J245"/>
  <c r="BK180"/>
  <c r="BK249"/>
  <c r="J208"/>
  <c r="J170"/>
  <c r="BK144"/>
  <c r="J144"/>
  <c i="4" r="J124"/>
  <c i="5" r="J195"/>
  <c r="BK211"/>
  <c r="BK186"/>
  <c r="J192"/>
  <c r="J157"/>
  <c r="BK150"/>
  <c r="BK179"/>
  <c r="BK131"/>
  <c i="6" r="J125"/>
  <c i="2" r="J134"/>
  <c r="BK209"/>
  <c r="BK219"/>
  <c r="BK212"/>
  <c r="J202"/>
  <c r="BK171"/>
  <c r="BK222"/>
  <c i="3" r="J180"/>
  <c r="BK259"/>
  <c r="BK128"/>
  <c r="J150"/>
  <c r="BK204"/>
  <c r="J183"/>
  <c r="J204"/>
  <c r="BK139"/>
  <c i="2" r="BK155"/>
  <c r="J194"/>
  <c r="J191"/>
  <c r="J224"/>
  <c r="BK206"/>
  <c r="BK203"/>
  <c r="J129"/>
  <c r="J163"/>
  <c i="3" r="BK252"/>
  <c r="BK194"/>
  <c r="J160"/>
  <c r="J145"/>
  <c r="BK218"/>
  <c r="J262"/>
  <c r="J194"/>
  <c r="J240"/>
  <c r="J258"/>
  <c r="J225"/>
  <c r="J158"/>
  <c r="J220"/>
  <c r="J185"/>
  <c r="J133"/>
  <c r="J126"/>
  <c i="4" r="BK134"/>
  <c r="BK124"/>
  <c i="5" r="BK192"/>
  <c r="BK204"/>
  <c r="J214"/>
  <c r="J207"/>
  <c r="J189"/>
  <c r="BK175"/>
  <c i="6" r="J147"/>
  <c r="BK134"/>
  <c i="2" r="BK149"/>
  <c r="J168"/>
  <c r="BK174"/>
  <c r="BK189"/>
  <c r="J222"/>
  <c r="BK214"/>
  <c r="BK138"/>
  <c r="J192"/>
  <c r="J185"/>
  <c r="BK185"/>
  <c r="J186"/>
  <c i="3" r="BK133"/>
  <c r="J210"/>
  <c r="J203"/>
  <c r="BK225"/>
  <c r="BK236"/>
  <c r="J165"/>
  <c r="BK126"/>
  <c r="BK140"/>
  <c i="4" r="BK130"/>
  <c i="5" r="BK196"/>
  <c r="J171"/>
  <c i="2" r="J182"/>
  <c r="BK165"/>
  <c r="BK134"/>
  <c r="BK224"/>
  <c r="J217"/>
  <c r="J158"/>
  <c r="J155"/>
  <c r="BK158"/>
  <c r="J206"/>
  <c r="BK177"/>
  <c i="3" r="BK260"/>
  <c r="J163"/>
  <c r="BK253"/>
  <c r="BK203"/>
  <c r="J175"/>
  <c r="BK241"/>
  <c r="J178"/>
  <c r="BK224"/>
  <c r="J252"/>
  <c r="BK189"/>
  <c r="J173"/>
  <c r="BK150"/>
  <c r="BK183"/>
  <c i="4" r="BK121"/>
  <c i="5" r="J126"/>
  <c r="BK126"/>
  <c i="2" r="BK143"/>
  <c r="J203"/>
  <c r="BK229"/>
  <c r="J219"/>
  <c r="J204"/>
  <c r="J143"/>
  <c r="BK157"/>
  <c i="3" r="BK178"/>
  <c r="J140"/>
  <c r="J241"/>
  <c r="BK173"/>
  <c r="J189"/>
  <c r="J259"/>
  <c r="BK185"/>
  <c r="BK220"/>
  <c r="J244"/>
  <c r="BK160"/>
  <c r="BK244"/>
  <c r="J155"/>
  <c r="BK165"/>
  <c i="4" r="J130"/>
  <c i="5" r="J143"/>
  <c r="J196"/>
  <c r="J211"/>
  <c r="J186"/>
  <c r="BK171"/>
  <c r="J148"/>
  <c r="BK174"/>
  <c i="6" r="BK147"/>
  <c r="J134"/>
  <c i="2" r="J171"/>
  <c r="J177"/>
  <c r="BK192"/>
  <c r="BK226"/>
  <c r="BK217"/>
  <c r="BK168"/>
  <c r="J174"/>
  <c r="J198"/>
  <c r="BK186"/>
  <c i="3" r="BK170"/>
  <c r="J193"/>
  <c r="BK193"/>
  <c r="BK240"/>
  <c i="5" r="BK136"/>
  <c r="BK198"/>
  <c r="J162"/>
  <c r="J183"/>
  <c r="J179"/>
  <c r="J187"/>
  <c r="BK188"/>
  <c r="BK141"/>
  <c i="6" r="J34"/>
  <c i="2" r="BK163"/>
  <c r="BK156"/>
  <c r="BK204"/>
  <c r="J165"/>
  <c i="3" r="J146"/>
  <c r="J153"/>
  <c r="J139"/>
  <c i="5" r="BK195"/>
  <c r="BK162"/>
  <c r="J184"/>
  <c r="BK183"/>
  <c r="BK157"/>
  <c i="2" l="1" r="P142"/>
  <c r="BK154"/>
  <c r="J154"/>
  <c r="J101"/>
  <c r="P205"/>
  <c i="3" r="R122"/>
  <c i="4" r="BK120"/>
  <c r="BK119"/>
  <c r="J119"/>
  <c r="J97"/>
  <c i="2" r="T142"/>
  <c r="R154"/>
  <c r="R205"/>
  <c i="3" r="BK122"/>
  <c r="J122"/>
  <c r="J98"/>
  <c i="4" r="T120"/>
  <c r="T119"/>
  <c r="T118"/>
  <c i="2" r="P133"/>
  <c r="T167"/>
  <c r="T193"/>
  <c i="5" r="T135"/>
  <c r="T134"/>
  <c r="R210"/>
  <c i="2" r="T133"/>
  <c r="R167"/>
  <c r="P193"/>
  <c i="3" r="T127"/>
  <c i="4" r="P120"/>
  <c r="P119"/>
  <c r="P118"/>
  <c i="1" r="AU97"/>
  <c i="5" r="BK125"/>
  <c r="J125"/>
  <c r="J98"/>
  <c r="T125"/>
  <c r="T124"/>
  <c r="T197"/>
  <c i="2" r="BK142"/>
  <c r="J142"/>
  <c r="J100"/>
  <c r="T154"/>
  <c r="BK205"/>
  <c r="J205"/>
  <c r="J106"/>
  <c i="3" r="P122"/>
  <c i="4" r="R120"/>
  <c r="R119"/>
  <c r="R118"/>
  <c i="5" r="P135"/>
  <c r="P197"/>
  <c r="T210"/>
  <c i="6" r="T133"/>
  <c r="T132"/>
  <c r="T122"/>
  <c i="3" r="R127"/>
  <c i="5" r="BK135"/>
  <c r="J135"/>
  <c r="J101"/>
  <c r="R197"/>
  <c i="6" r="P133"/>
  <c r="P132"/>
  <c r="P122"/>
  <c i="1" r="AU99"/>
  <c i="2" r="R142"/>
  <c r="P154"/>
  <c r="T205"/>
  <c i="3" r="P127"/>
  <c i="5" r="R135"/>
  <c r="R134"/>
  <c r="R123"/>
  <c r="BK210"/>
  <c r="J210"/>
  <c r="J103"/>
  <c i="3" r="T122"/>
  <c i="5" r="R125"/>
  <c r="R124"/>
  <c r="BK197"/>
  <c r="J197"/>
  <c r="J102"/>
  <c r="P210"/>
  <c i="6" r="R133"/>
  <c r="R132"/>
  <c r="R122"/>
  <c i="2" r="BK133"/>
  <c r="J133"/>
  <c r="J99"/>
  <c r="P167"/>
  <c r="P166"/>
  <c r="R193"/>
  <c i="6" r="BK133"/>
  <c r="J133"/>
  <c r="J100"/>
  <c i="2" r="R133"/>
  <c r="R127"/>
  <c r="BK167"/>
  <c r="BK166"/>
  <c r="J166"/>
  <c r="J103"/>
  <c r="BK193"/>
  <c r="J193"/>
  <c r="J105"/>
  <c i="3" r="BK127"/>
  <c r="BK121"/>
  <c r="BK120"/>
  <c r="J120"/>
  <c r="J96"/>
  <c i="5" r="P125"/>
  <c r="P124"/>
  <c i="2" r="BK128"/>
  <c i="3" r="BK261"/>
  <c r="J261"/>
  <c r="J100"/>
  <c i="6" r="BK146"/>
  <c r="J146"/>
  <c r="J102"/>
  <c i="2" r="BK164"/>
  <c r="J164"/>
  <c r="J102"/>
  <c i="5" r="BK132"/>
  <c r="J132"/>
  <c r="J99"/>
  <c i="6" r="BK124"/>
  <c r="BK123"/>
  <c r="BK142"/>
  <c r="J142"/>
  <c r="J101"/>
  <c i="5" r="BK134"/>
  <c r="J134"/>
  <c r="J100"/>
  <c i="6" r="J89"/>
  <c r="F119"/>
  <c r="J119"/>
  <c r="J118"/>
  <c r="BE125"/>
  <c r="BE143"/>
  <c r="BE134"/>
  <c r="E85"/>
  <c r="BE137"/>
  <c r="BE147"/>
  <c i="1" r="AW99"/>
  <c i="5" r="J91"/>
  <c r="J120"/>
  <c r="E85"/>
  <c r="BE126"/>
  <c r="BE166"/>
  <c r="BE183"/>
  <c r="BE184"/>
  <c r="BE192"/>
  <c i="4" r="BK118"/>
  <c r="J118"/>
  <c r="J96"/>
  <c r="J120"/>
  <c r="J98"/>
  <c i="5" r="BE157"/>
  <c r="BE168"/>
  <c r="BE171"/>
  <c r="BE174"/>
  <c r="BE175"/>
  <c r="BE185"/>
  <c r="BE141"/>
  <c r="BE163"/>
  <c r="BE187"/>
  <c r="BE189"/>
  <c r="F92"/>
  <c r="BE143"/>
  <c r="BE195"/>
  <c r="BE204"/>
  <c r="BE131"/>
  <c r="BE130"/>
  <c r="BE136"/>
  <c r="BE148"/>
  <c r="BE150"/>
  <c r="BE155"/>
  <c r="BE162"/>
  <c r="BE196"/>
  <c r="BE208"/>
  <c r="BE214"/>
  <c r="BE188"/>
  <c r="J117"/>
  <c r="BE179"/>
  <c r="BE207"/>
  <c r="BE133"/>
  <c r="BE186"/>
  <c r="BE198"/>
  <c r="BE211"/>
  <c i="4" r="BE130"/>
  <c r="F92"/>
  <c r="J115"/>
  <c r="BE121"/>
  <c i="3" r="J121"/>
  <c r="J97"/>
  <c r="J127"/>
  <c r="J99"/>
  <c i="4" r="BE133"/>
  <c r="J91"/>
  <c r="J112"/>
  <c r="BE134"/>
  <c r="E85"/>
  <c r="BE124"/>
  <c r="BE127"/>
  <c i="3" r="BE126"/>
  <c r="BE139"/>
  <c r="BE153"/>
  <c i="2" r="J167"/>
  <c r="J104"/>
  <c i="3" r="BE133"/>
  <c r="BE224"/>
  <c r="BE240"/>
  <c r="BE241"/>
  <c r="BE258"/>
  <c i="2" r="J128"/>
  <c r="J98"/>
  <c i="3" r="J89"/>
  <c r="F117"/>
  <c r="BE150"/>
  <c r="BE163"/>
  <c r="BE178"/>
  <c r="BE193"/>
  <c r="BE199"/>
  <c r="BE225"/>
  <c r="BE165"/>
  <c r="BE226"/>
  <c r="BE180"/>
  <c r="BE194"/>
  <c r="BE249"/>
  <c r="BE124"/>
  <c r="BE140"/>
  <c r="BE189"/>
  <c r="BE260"/>
  <c r="BE262"/>
  <c r="E85"/>
  <c r="BE158"/>
  <c r="BE203"/>
  <c r="BE210"/>
  <c r="BE252"/>
  <c r="BE168"/>
  <c r="BE146"/>
  <c r="BE160"/>
  <c r="BE170"/>
  <c r="BE183"/>
  <c r="BE204"/>
  <c r="BE253"/>
  <c r="J91"/>
  <c r="BE123"/>
  <c r="BE175"/>
  <c r="BE198"/>
  <c r="BE220"/>
  <c r="BE233"/>
  <c r="BE237"/>
  <c r="BE244"/>
  <c r="BE259"/>
  <c r="J92"/>
  <c r="BE132"/>
  <c r="BE144"/>
  <c r="BE248"/>
  <c r="BE128"/>
  <c r="BE145"/>
  <c r="BE155"/>
  <c r="BE173"/>
  <c r="BE185"/>
  <c r="BE208"/>
  <c r="BE218"/>
  <c r="BE236"/>
  <c r="BE245"/>
  <c i="2" r="J92"/>
  <c r="F123"/>
  <c r="BE203"/>
  <c r="J120"/>
  <c r="BE156"/>
  <c r="BE157"/>
  <c r="BE189"/>
  <c r="BE165"/>
  <c r="BE168"/>
  <c r="BE192"/>
  <c r="E85"/>
  <c r="BE134"/>
  <c r="BE138"/>
  <c r="BE143"/>
  <c r="BE150"/>
  <c r="BE186"/>
  <c r="BE209"/>
  <c r="BE155"/>
  <c r="BE171"/>
  <c r="BE194"/>
  <c r="BE198"/>
  <c r="BE204"/>
  <c r="BE212"/>
  <c r="BE214"/>
  <c r="BE217"/>
  <c r="BE219"/>
  <c r="BE222"/>
  <c r="BE224"/>
  <c r="BE226"/>
  <c r="BE229"/>
  <c r="BE174"/>
  <c r="BE202"/>
  <c r="J91"/>
  <c r="BE129"/>
  <c r="BE158"/>
  <c r="BE163"/>
  <c r="BE177"/>
  <c r="BE185"/>
  <c r="BE206"/>
  <c r="BE182"/>
  <c r="BE149"/>
  <c r="BE191"/>
  <c r="J34"/>
  <c i="1" r="AW95"/>
  <c i="3" r="F35"/>
  <c i="1" r="BB96"/>
  <c i="5" r="F34"/>
  <c i="1" r="BA98"/>
  <c i="2" r="F34"/>
  <c i="1" r="BA95"/>
  <c i="4" r="F34"/>
  <c i="1" r="BA97"/>
  <c i="5" r="F37"/>
  <c i="1" r="BD98"/>
  <c i="2" r="F37"/>
  <c i="1" r="BD95"/>
  <c i="4" r="F37"/>
  <c i="1" r="BD97"/>
  <c i="5" r="F36"/>
  <c i="1" r="BC98"/>
  <c i="3" r="F36"/>
  <c i="1" r="BC96"/>
  <c i="2" r="F35"/>
  <c i="1" r="BB95"/>
  <c i="4" r="F35"/>
  <c i="1" r="BB97"/>
  <c i="4" r="J34"/>
  <c i="1" r="AW97"/>
  <c i="6" r="F35"/>
  <c i="1" r="BB99"/>
  <c i="3" r="J30"/>
  <c i="5" r="F35"/>
  <c i="1" r="BB98"/>
  <c i="3" r="J34"/>
  <c i="1" r="AW96"/>
  <c i="6" r="F36"/>
  <c i="1" r="BC99"/>
  <c i="3" r="F37"/>
  <c i="1" r="BD96"/>
  <c i="6" r="F34"/>
  <c i="1" r="BA99"/>
  <c i="2" r="F36"/>
  <c i="1" r="BC95"/>
  <c i="4" r="F36"/>
  <c i="1" r="BC97"/>
  <c i="5" r="J34"/>
  <c i="1" r="AW98"/>
  <c i="3" r="F34"/>
  <c i="1" r="BA96"/>
  <c i="6" r="F37"/>
  <c i="1" r="BD99"/>
  <c i="3" l="1" r="P121"/>
  <c r="P120"/>
  <c i="1" r="AU96"/>
  <c i="2" r="P127"/>
  <c r="P126"/>
  <c i="1" r="AU95"/>
  <c i="5" r="P134"/>
  <c r="P123"/>
  <c i="1" r="AU98"/>
  <c i="2" r="T127"/>
  <c r="BK127"/>
  <c r="J127"/>
  <c r="J97"/>
  <c i="3" r="T121"/>
  <c r="T120"/>
  <c i="2" r="T166"/>
  <c i="3" r="R121"/>
  <c r="R120"/>
  <c i="5" r="T123"/>
  <c i="2" r="R166"/>
  <c r="R126"/>
  <c i="6" r="BK132"/>
  <c r="J132"/>
  <c r="J99"/>
  <c r="J123"/>
  <c r="J97"/>
  <c r="J124"/>
  <c r="J98"/>
  <c i="5" r="BK124"/>
  <c r="J124"/>
  <c r="J97"/>
  <c i="1" r="AG96"/>
  <c i="3" r="F33"/>
  <c i="1" r="AZ96"/>
  <c i="2" r="F33"/>
  <c i="1" r="AZ95"/>
  <c r="BA94"/>
  <c r="W30"/>
  <c r="BB94"/>
  <c r="AX94"/>
  <c i="4" r="J33"/>
  <c i="1" r="AV97"/>
  <c r="AT97"/>
  <c i="6" r="J33"/>
  <c i="1" r="AV99"/>
  <c r="AT99"/>
  <c i="4" r="F33"/>
  <c i="1" r="AZ97"/>
  <c r="BC94"/>
  <c r="W32"/>
  <c i="3" r="J33"/>
  <c i="1" r="AV96"/>
  <c r="AT96"/>
  <c r="AN96"/>
  <c i="2" r="J33"/>
  <c i="1" r="AV95"/>
  <c r="AT95"/>
  <c i="6" r="F33"/>
  <c i="1" r="AZ99"/>
  <c i="4" r="J30"/>
  <c i="1" r="AG97"/>
  <c i="5" r="J33"/>
  <c i="1" r="AV98"/>
  <c r="AT98"/>
  <c i="5" r="F33"/>
  <c i="1" r="AZ98"/>
  <c r="BD94"/>
  <c r="W33"/>
  <c i="2" l="1" r="T126"/>
  <c i="5" r="BK123"/>
  <c r="J123"/>
  <c i="6" r="BK122"/>
  <c r="J122"/>
  <c i="2" r="BK126"/>
  <c r="J126"/>
  <c r="J96"/>
  <c i="5" r="J96"/>
  <c i="1" r="AN97"/>
  <c i="4" r="J39"/>
  <c i="3" r="J39"/>
  <c i="1" r="AU94"/>
  <c i="5" r="J30"/>
  <c i="1" r="AG98"/>
  <c r="AN98"/>
  <c i="6" r="J30"/>
  <c i="1" r="AG99"/>
  <c r="AY94"/>
  <c r="AW94"/>
  <c r="AK30"/>
  <c r="AZ94"/>
  <c r="W29"/>
  <c r="W31"/>
  <c i="6" l="1" r="J39"/>
  <c i="5" r="J39"/>
  <c i="6" r="J96"/>
  <c i="1" r="AN99"/>
  <c r="AV94"/>
  <c r="AK29"/>
  <c i="2" r="J30"/>
  <c i="1" r="AG95"/>
  <c r="AN95"/>
  <c i="2" l="1" r="J39"/>
  <c i="1"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<sst xmlns="http://schemas.openxmlformats.org/spreadsheetml/2006/main">
  <si>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</si>
  <si>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</si>
  <si>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</si>
  <si>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</si>
  <si>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</si>
  <si>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{acfca48e-657d-48aa-a2c8-24780b470dbc}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</si>
  <si>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</si>
  <si>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</si>
  <si>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</si>
  <si>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</si>
  <si>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</si>
  <si>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</si>
  <si>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</si>
  <si>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</si>
  <si>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2024/016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</si>
  <si>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</si>
  <si>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</si>
  <si>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Doplnění a výměna klimatizačních jednotek v části 2. nadzemního podlaží budovy Kounicova</t>
  </si>
  <si>
    <t>KSO:</t>
  </si>
  <si>
    <t>CC-CZ:</t>
  </si>
  <si>
    <t>Místo:</t>
  </si>
  <si>
    <t xml:space="preserve"> </t>
  </si>
  <si>
    <t>Datum:</t>
  </si>
  <si>
    <t>9. 7. 2024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</si>
  <si>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</si>
  <si>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</si>
  <si>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</si>
  <si>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</si>
  <si>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</si>
  <si>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</si>
  <si>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</si>
  <si>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</si>
  <si>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</si>
  <si>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</si>
  <si>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</si>
  <si>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</si>
  <si>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</si>
  <si>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</si>
  <si>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</si>
  <si>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</si>
  <si>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</si>
  <si>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</si>
  <si>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</si>
  <si>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</si>
  <si>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</si>
  <si>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</si>
  <si>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</si>
  <si>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</si>
  <si>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</si>
  <si>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</si>
  <si>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</si>
  <si>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</si>
  <si>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</si>
  <si>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</si>
  <si>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</si>
  <si>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</si>
  <si>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</si>
  <si>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</si>
  <si>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</si>
  <si>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</si>
  <si>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</si>
  <si>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</si>
  <si>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</si>
  <si>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</si>
  <si>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</si>
  <si>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</si>
  <si>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</si>
  <si>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</si>
  <si>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</si>
  <si>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</si>
  <si>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</si>
  <si>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</si>
  <si>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</si>
  <si>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</si>
  <si>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</si>
  <si>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</si>
  <si>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</si>
  <si>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</si>
  <si>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</si>
  <si>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</si>
  <si>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</si>
  <si>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</si>
  <si>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ASŘ</t>
  </si>
  <si>
    <t>STA</t>
  </si>
  <si>
    <t>1</t>
  </si>
  <si>
    <t>{00131c90-914e-4bbd-818d-06f66d75c4f2}</t>
  </si>
  <si>
    <t>2</t>
  </si>
  <si>
    <t>02</t>
  </si>
  <si>
    <t>Klimatizace</t>
  </si>
  <si>
    <t>{6b54ea26-8dfb-4439-87d8-dea34b3a7d60}</t>
  </si>
  <si>
    <t>03</t>
  </si>
  <si>
    <t>ZTI</t>
  </si>
  <si>
    <t>{bb605006-3114-4bc8-b1e3-2b793ecb9c55}</t>
  </si>
  <si>
    <t>04</t>
  </si>
  <si>
    <t>Silnoproudé rozvody</t>
  </si>
  <si>
    <t>{2df54dc1-33f9-489c-b052-722555c038ed}</t>
  </si>
  <si>
    <t>05</t>
  </si>
  <si>
    <t>VRN</t>
  </si>
  <si>
    <t>{4ae5694e-6c0b-4dad-b024-a6cb15fc7fba}</t>
  </si>
  <si>
    <t>KRYCÍ LIST SOUPISU PRACÍ</t>
  </si>
  <si>
    <t>Objekt:</t>
  </si>
  <si>
    <t>01 - ASŘ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</si>
  <si>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</si>
  <si>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</si>
  <si>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</si>
  <si>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</si>
  <si>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</si>
  <si>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</si>
  <si>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</si>
  <si>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</si>
  <si>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</si>
  <si>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</si>
  <si>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</si>
  <si>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</si>
  <si>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</si>
  <si>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767 - Konstrukce zámečnické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</si>
  <si>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</si>
  <si>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</si>
  <si>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</si>
  <si>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</si>
  <si>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</si>
  <si>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</si>
  <si>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</si>
  <si>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</si>
  <si>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</si>
  <si>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</si>
  <si>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</si>
  <si>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</si>
  <si>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</si>
  <si>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</si>
  <si>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</si>
  <si>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</si>
  <si>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</si>
  <si>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</si>
  <si>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</si>
  <si>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</si>
  <si>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340235211</t>
  </si>
  <si>
    <t>Zazdívka otvorů v příčkách nebo stěnách cihlami pálenými plnými plochy do 0,0225 m2, tloušťky do 100 mm</t>
  </si>
  <si>
    <t>kus</t>
  </si>
  <si>
    <t>CS ÚRS 2024 02</t>
  </si>
  <si>
    <t>4</t>
  </si>
  <si>
    <t>41059794</t>
  </si>
  <si>
    <t>VV</t>
  </si>
  <si>
    <t>patří k položce 97103-3231</t>
  </si>
  <si>
    <t>oboustranně</t>
  </si>
  <si>
    <t>22 * 2</t>
  </si>
  <si>
    <t>6</t>
  </si>
  <si>
    <t>Úpravy povrchů, podlahy a osazování výplní</t>
  </si>
  <si>
    <t>612135001</t>
  </si>
  <si>
    <t>Vyrovnání nerovností podkladu vnitřních omítaných ploch maltou, tl. do 10 mm vápenocementovou stěn</t>
  </si>
  <si>
    <t>m2</t>
  </si>
  <si>
    <t>-1282135921</t>
  </si>
  <si>
    <t>22 * 0,5 * 0,5 * 2</t>
  </si>
  <si>
    <t>612325222</t>
  </si>
  <si>
    <t>Vápenocementová omítka jednotlivých malých ploch štuková dvouvrstvá na stěnách, plochy jednotlivě přes 0,09 do 0,25 m2</t>
  </si>
  <si>
    <t>-1488075124</t>
  </si>
  <si>
    <t>22</t>
  </si>
  <si>
    <t>9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</si>
  <si>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</si>
  <si>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</si>
  <si>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</si>
  <si>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-999819953</t>
  </si>
  <si>
    <t>F1_1_4 Stavební řešení 2.NP</t>
  </si>
  <si>
    <t>F1_2_4 VZT a Klimatizace 2.NP</t>
  </si>
  <si>
    <t>F1_3_4 Silnoproudé rozvody 2.NP</t>
  </si>
  <si>
    <t>F1_4_4 Zdravotně technické instalacer 2.NP</t>
  </si>
  <si>
    <t>90</t>
  </si>
  <si>
    <t>5</t>
  </si>
  <si>
    <t>952901111</t>
  </si>
  <si>
    <t>Vyčištění budov nebo objektů před předáním do užívání budov bytové nebo občanské výstavby, světlé výšky podlaží do 4 m</t>
  </si>
  <si>
    <t>479887246</t>
  </si>
  <si>
    <t>971033231</t>
  </si>
  <si>
    <t>Vybourání otvorů ve zdivu základovém nebo nadzákladovém z cihel, tvárnic, příčkovek z cihel pálených na maltu vápennou nebo vápenocementovou plochy do 0,0225 m2, tl. do 150 mm</t>
  </si>
  <si>
    <t>365669751</t>
  </si>
  <si>
    <t>průrazy pro potrubí a kabeláž k vnitřním jednotkám</t>
  </si>
  <si>
    <t>997</t>
  </si>
  <si>
    <t>Přesun sutě</t>
  </si>
  <si>
    <t>7</t>
  </si>
  <si>
    <t>997013156</t>
  </si>
  <si>
    <t>Vnitrostaveništní doprava suti a vybouraných hmot vodorovně do 50 m s naložením s omezením mechanizace pro budovy a haly výšky přes 18 do 21 m</t>
  </si>
  <si>
    <t>t</t>
  </si>
  <si>
    <t>594694953</t>
  </si>
  <si>
    <t>8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</si>
  <si>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</si>
  <si>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</si>
  <si>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-1087989366</t>
  </si>
  <si>
    <t>997013501</t>
  </si>
  <si>
    <t>Odvoz suti a vybouraných hmot na skládku nebo meziskládku se složením, na vzdálenost do 1 km</t>
  </si>
  <si>
    <t>1585875477</t>
  </si>
  <si>
    <t>10</t>
  </si>
  <si>
    <t>997013509</t>
  </si>
  <si>
    <t>Odvoz suti a vybouraných hmot na skládku nebo meziskládku se složením, na vzdálenost Příplatek k ceně za každý další započatý 1 km přes 1 km</t>
  </si>
  <si>
    <t>1321949227</t>
  </si>
  <si>
    <t>přepočteno koeficientem množství</t>
  </si>
  <si>
    <t>suť za všechny profese</t>
  </si>
  <si>
    <t>předpoklad uložení deponie Dufonev</t>
  </si>
  <si>
    <t>1,226 * 10</t>
  </si>
  <si>
    <t>11</t>
  </si>
  <si>
    <t>997013631</t>
  </si>
  <si>
    <t>Poplatek za uložení stavebního odpadu na skládce (skládkovné) směsného stavebního a demoličního zatříděného do Katalogu odpadů pod kódem 17 09 04</t>
  </si>
  <si>
    <t>-982451519</t>
  </si>
  <si>
    <t>998</t>
  </si>
  <si>
    <t>Přesun hmot</t>
  </si>
  <si>
    <t>998011010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</si>
  <si>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</si>
  <si>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-403005149</t>
  </si>
  <si>
    <t>PSV</t>
  </si>
  <si>
    <t>Práce a dodávky PSV</t>
  </si>
  <si>
    <t>763</t>
  </si>
  <si>
    <t>Konstrukce suché výstavby</t>
  </si>
  <si>
    <t>13</t>
  </si>
  <si>
    <t>763121811</t>
  </si>
  <si>
    <t>Demontáž předsazených nebo šachtových stěn ze sádrokartonových desek s nosnou konstrukcí z ocelových profilů jednoduchých, opláštění jednoduché</t>
  </si>
  <si>
    <t>16</t>
  </si>
  <si>
    <t>-683370641</t>
  </si>
  <si>
    <t>demontáž stávající kapotáže dle specifikace investora</t>
  </si>
  <si>
    <t>14</t>
  </si>
  <si>
    <t>763121911</t>
  </si>
  <si>
    <t>Zhotovení otvorů v předsazených a šachtových stěnách ze sádrokartonových desek pro prostupy (voda, elektro, topení, VZT), osvětlení, okna, revizní klapky a dvířka včetně vyztužení profily pro stěnu tl. do 100 mm, velikost do 0,10 m2</t>
  </si>
  <si>
    <t>-488206570</t>
  </si>
  <si>
    <t>pro revizní dvířka 300 x 300 mm</t>
  </si>
  <si>
    <t>15</t>
  </si>
  <si>
    <t>763121914</t>
  </si>
  <si>
    <t>Zhotovení otvorů v předsazených a šachtových stěnách ze sádrokartonových desek pro prostupy (voda, elektro, topení, VZT), osvětlení, okna, revizní klapky a dvířka včetně vyztužení profily pro stěnu tl. do 100 mm, velikost přes 0,50 do 1,00 m2</t>
  </si>
  <si>
    <t>1092408023</t>
  </si>
  <si>
    <t>pro revizní dvířka 1200 x 600</t>
  </si>
  <si>
    <t>763164551</t>
  </si>
  <si>
    <t>Obklad konstrukcí sádrokartonovými deskami včetně ochranných úhelníků ve tvaru L rozvinuté šíře přes 0,8 m, opláštěný deskou standardní A, tl. 12,5 mm</t>
  </si>
  <si>
    <t>1996993046</t>
  </si>
  <si>
    <t>D+M kapotáže tvaru L navazující na stávající obložení</t>
  </si>
  <si>
    <t>specifikace dle požadavku investora</t>
  </si>
  <si>
    <t>97 * 1,85</t>
  </si>
  <si>
    <t>17</t>
  </si>
  <si>
    <t>763172322</t>
  </si>
  <si>
    <t>Montáž dvířek pro konstrukce ze sádrokartonových desek revizních jednoplášťových pro příčky a předsazené stěny velikost (šxv) 300 x 300 mm</t>
  </si>
  <si>
    <t>-1907218295</t>
  </si>
  <si>
    <t>umístění dle požadavků místně příslušného správce</t>
  </si>
  <si>
    <t>18</t>
  </si>
  <si>
    <t>M</t>
  </si>
  <si>
    <t>59030711</t>
  </si>
  <si>
    <t>dvířka revizní jednokřídlá s automatickým zámkem 300x300mm</t>
  </si>
  <si>
    <t>32</t>
  </si>
  <si>
    <t>1937691497</t>
  </si>
  <si>
    <t>19</t>
  </si>
  <si>
    <t>763172330</t>
  </si>
  <si>
    <t>Montáž dvířek pro konstrukce ze sádrokartonových desek revizních jednoplášťových pro příčky a předsazené stěny velikost (šxv) 1200 x 600 mm</t>
  </si>
  <si>
    <t>621331229</t>
  </si>
  <si>
    <t>umístění upřesní místně příslušný správce</t>
  </si>
  <si>
    <t>20</t>
  </si>
  <si>
    <t>59030742</t>
  </si>
  <si>
    <t>dvířka revizní dvoukřídlá s automatickým zámkem 1200x600mm</t>
  </si>
  <si>
    <t>1352978829</t>
  </si>
  <si>
    <t>P</t>
  </si>
  <si>
    <t>Poznámka k položce:_x000d_
variantně jednokřídlá na výšku</t>
  </si>
  <si>
    <t>998763323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</si>
  <si>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přes 12 do 24 m</t>
  </si>
  <si>
    <t>390758230</t>
  </si>
  <si>
    <t>998763391</t>
  </si>
  <si>
    <t>Přesun hmot pro konstrukce montované z desek sádrokartonových, sádrovláknitých, cementovláknitých nebo cementových stanovený z hmotnosti přesunovaného materiálu vodorovná dopravní vzdálenost do 50 m Příplatek k cenám za zvětšený přesun přes vymezenou vodorovnou dopravní vzdálenost do 100 m</t>
  </si>
  <si>
    <t>1745296061</t>
  </si>
  <si>
    <t>767</t>
  </si>
  <si>
    <t>Konstrukce zámečnické</t>
  </si>
  <si>
    <t>23</t>
  </si>
  <si>
    <t>767134803</t>
  </si>
  <si>
    <t>Demontáž stěn a příček z plechů oplechování stěn plechy přistřelenými</t>
  </si>
  <si>
    <t>-394957625</t>
  </si>
  <si>
    <t>demontáž stávající horizontální plechové kapotáže - odkaz 1</t>
  </si>
  <si>
    <t>120 * 0,7</t>
  </si>
  <si>
    <t>24</t>
  </si>
  <si>
    <t>767662110</t>
  </si>
  <si>
    <t>Montáž mříží pevných, připevněných šroubováním</t>
  </si>
  <si>
    <t>1306563230</t>
  </si>
  <si>
    <t>mříž větrací</t>
  </si>
  <si>
    <t>umístění dle požadavku místně příslušného správce</t>
  </si>
  <si>
    <t>0,25 * 0,40</t>
  </si>
  <si>
    <t>25</t>
  </si>
  <si>
    <t>54912001</t>
  </si>
  <si>
    <t>mříž pro stavební otvory pevná</t>
  </si>
  <si>
    <t>249688269</t>
  </si>
  <si>
    <t>26</t>
  </si>
  <si>
    <t>998767113</t>
  </si>
  <si>
    <t>Přesun hmot pro zámečnické konstrukce stanovený z hmotnosti přesunovaného materiálu vodorovná dopravní vzdálenost do 50 m s omezením mechanizace v objektech výšky přes 12 do 24 m</t>
  </si>
  <si>
    <t>1632353162</t>
  </si>
  <si>
    <t>27</t>
  </si>
  <si>
    <t>998767192</t>
  </si>
  <si>
    <t>Přesun hmot pro zámečnické konstrukce stanovený z hmotnosti přesunovaného materiálu vodorovná dopravní vzdálenost do 50 m Příplatek k cenám za zvětšený přesun přes vymezenou vodorovnou dopravní vzdálenost do 100 m</t>
  </si>
  <si>
    <t>-1622213888</t>
  </si>
  <si>
    <t>784</t>
  </si>
  <si>
    <t>Dokončovací práce - malby a tapety</t>
  </si>
  <si>
    <t>28</t>
  </si>
  <si>
    <t>784111003</t>
  </si>
  <si>
    <t>Oprášení (ometení) podkladu v místnostech výšky přes 3,80 do 5,00 m</t>
  </si>
  <si>
    <t>-1986241969</t>
  </si>
  <si>
    <t>stěny a SDK konstrukce</t>
  </si>
  <si>
    <t>120 + 179,450</t>
  </si>
  <si>
    <t>29</t>
  </si>
  <si>
    <t>784171101</t>
  </si>
  <si>
    <t>Zakrytí nemalovaných ploch (materiál ve specifikaci) včetně pozdějšího odkrytí podlah</t>
  </si>
  <si>
    <t>-1860590324</t>
  </si>
  <si>
    <t>prostory dotčené pracemi: délka x 2 m šířky</t>
  </si>
  <si>
    <t xml:space="preserve">90 * 2 </t>
  </si>
  <si>
    <t>30</t>
  </si>
  <si>
    <t>58124844</t>
  </si>
  <si>
    <t>fólie pro malířské potřeby zakrývací tl 25µ 4x5m</t>
  </si>
  <si>
    <t>-513971421</t>
  </si>
  <si>
    <t>180*1,05 'Přepočtené koeficientem množství</t>
  </si>
  <si>
    <t>31</t>
  </si>
  <si>
    <t>784171113</t>
  </si>
  <si>
    <t>Zakrytí nemalovaných ploch (materiál ve specifikaci) včetně pozdějšího odkrytí svislých ploch např. stěn, oken, dveří v místnostech výšky přes 3,80 do 5,00</t>
  </si>
  <si>
    <t>-2088386438</t>
  </si>
  <si>
    <t>prostory dotčené pracemi: délka x 2 m výšky - 20%</t>
  </si>
  <si>
    <t xml:space="preserve">(90 * 2) / 100 * 20 </t>
  </si>
  <si>
    <t>-2111502113</t>
  </si>
  <si>
    <t>36*1,05 'Přepočtené koeficientem množství</t>
  </si>
  <si>
    <t>33</t>
  </si>
  <si>
    <t>784171123</t>
  </si>
  <si>
    <t>Zakrytí nemalovaných ploch (materiál ve specifikaci) včetně pozdějšího odkrytí konstrukcí nebo samostatných prvků např. schodišť, nábytku, radiátorů, zábradlí v místnostech výšky přes 3,80 do 5,00</t>
  </si>
  <si>
    <t>1752460792</t>
  </si>
  <si>
    <t>dotčené místnosti x 10 m2</t>
  </si>
  <si>
    <t>24 * 10</t>
  </si>
  <si>
    <t>34</t>
  </si>
  <si>
    <t>267769512</t>
  </si>
  <si>
    <t>240*1,05 'Přepočtené koeficientem množství</t>
  </si>
  <si>
    <t>35</t>
  </si>
  <si>
    <t>58124838</t>
  </si>
  <si>
    <t>páska maskovací krepová pro malířské potřeby š 50mm</t>
  </si>
  <si>
    <t>m</t>
  </si>
  <si>
    <t>-802912316</t>
  </si>
  <si>
    <t>500</t>
  </si>
  <si>
    <t>36</t>
  </si>
  <si>
    <t>784181103</t>
  </si>
  <si>
    <t>Penetrace podkladu jednonásobná základní akrylátová bezbarvá v místnostech výšky přes 3,80 do 5,00 m</t>
  </si>
  <si>
    <t>-1554445608</t>
  </si>
  <si>
    <t>37</t>
  </si>
  <si>
    <t>784211113</t>
  </si>
  <si>
    <t>Malby z malířských směsí oděruvzdorných za mokra dvojnásobné, bílé za mokra oděruvzdorné velmi dobře v místnostech výšky přes 3,80 do 5,00 m</t>
  </si>
  <si>
    <t>-591184704</t>
  </si>
  <si>
    <t>02 - Klimatizace</t>
  </si>
  <si>
    <t xml:space="preserve">    742 - Elektroinstalace - slaboproud</t>
  </si>
  <si>
    <t xml:space="preserve">    751 - Vzduchotechnika</t>
  </si>
  <si>
    <t>HZS - Hodinové zúčtovací sazby</t>
  </si>
  <si>
    <t>742</t>
  </si>
  <si>
    <t>Elektroinstalace - slaboproud</t>
  </si>
  <si>
    <t>742110041</t>
  </si>
  <si>
    <t>Montáž lišt elektroinstalačních vkládacích</t>
  </si>
  <si>
    <t>162099624</t>
  </si>
  <si>
    <t>34571001</t>
  </si>
  <si>
    <t>lišta elektroinstalační hranatá PVC 15x10mm</t>
  </si>
  <si>
    <t>279704923</t>
  </si>
  <si>
    <t>48*1,05 'Přepočtené koeficientem množství</t>
  </si>
  <si>
    <t>998742113</t>
  </si>
  <si>
    <t>Přesun hmot pro slaboproud stanovený z hmotnosti přesunovaného materiálu vodorovná dopravní vzdálenost do 50 m s omezením mechanizace v objektech výšky přes 12 do 24 m</t>
  </si>
  <si>
    <t>1735790287</t>
  </si>
  <si>
    <t>751</t>
  </si>
  <si>
    <t>Vzduchotechnika</t>
  </si>
  <si>
    <t>751614130</t>
  </si>
  <si>
    <t>Montáž monitorovacího, řídícího a ovládacího zařízení regulace, ovladače, dotykového ovladače, mechanického ovladače VZT jednotky na omítku</t>
  </si>
  <si>
    <t>-545782532</t>
  </si>
  <si>
    <t>pro každou vnitřní jednotku</t>
  </si>
  <si>
    <t>40565004</t>
  </si>
  <si>
    <t>ovladač manuální VZT jednotky na omítku</t>
  </si>
  <si>
    <t>1659912661</t>
  </si>
  <si>
    <t>751711111</t>
  </si>
  <si>
    <t>Montáž klimatizační jednotky vnitřní nástěnné o výkonu (pro objem místnosti) do 3,5 kW (do 35 m3)</t>
  </si>
  <si>
    <t>164189832</t>
  </si>
  <si>
    <t>2P070, 2P072, 2P077, 2P078, 2P079, 2P080,</t>
  </si>
  <si>
    <t>2P082, 2P083, 2P084, 2P086, 2P087, 2P088,</t>
  </si>
  <si>
    <t>2P095</t>
  </si>
  <si>
    <t>42952001</t>
  </si>
  <si>
    <t>jednotka klimatizační nástěnná (vnitřní a venkovní) o výkonu do 3,5kW</t>
  </si>
  <si>
    <t>681452796</t>
  </si>
  <si>
    <t>751711112</t>
  </si>
  <si>
    <t>Montáž klimatizační jednotky vnitřní nástěnné o výkonu (pro objem místnosti) přes 3,5 do 5 kW (přes 35 do 50 m3)</t>
  </si>
  <si>
    <t>1690219206</t>
  </si>
  <si>
    <t>2P076, 2P081, 2P092</t>
  </si>
  <si>
    <t>42952002</t>
  </si>
  <si>
    <t>jednotka klimatizační nástěnná (vnitřní a venkovní) o výkonu do 5,0kW</t>
  </si>
  <si>
    <t>-1163058962</t>
  </si>
  <si>
    <t>751000-R01</t>
  </si>
  <si>
    <t>Montáž klimatizační jednotky venkovní s trojfázovým napájením do 16 vnitřních jednotek</t>
  </si>
  <si>
    <t>R-položka</t>
  </si>
  <si>
    <t>572507833</t>
  </si>
  <si>
    <t>429000-R02</t>
  </si>
  <si>
    <t>Venkovní jednotka VRF systému přímého chlazení Qch=33,5kW</t>
  </si>
  <si>
    <t>-1855297781</t>
  </si>
  <si>
    <t>Poznámka k položce:_x000d_
Stejných, nebo lepších parametrů:_x000d_
_x000d_
Venkovní kondenzační jednotka_x000d_
Množství vzduchu m3/h 14400_x000d_
El. příkon jednotky 7,40 _x000d_
El. proud 12,30_x000d_
Napětí/frekvence 3x400/50 _x000d_
Silové připojení - Silnoproud, jištění 32 A_x000d_
Qch=33,5kW, Qt=37,5kW, EER=4,73, COP=4,77, Lp (1m)</t>
  </si>
  <si>
    <t>F1_2_1 VZT a Klimatizace Tabulka výkonů 2etapa</t>
  </si>
  <si>
    <t>751791112</t>
  </si>
  <si>
    <t>Montáž napojovacího potrubí měděného předizolovaného, D mm (" x tl. stěny) 10 (3/8" x 0,8)</t>
  </si>
  <si>
    <t>1878774885</t>
  </si>
  <si>
    <t>42981908</t>
  </si>
  <si>
    <t>trubka předizolovaná Cu 3/8" (10 mm), stěna tl 0,8 mm, izolace 9mm</t>
  </si>
  <si>
    <t>1077951913</t>
  </si>
  <si>
    <t>31*1,03 'Přepočtené koeficientem množství</t>
  </si>
  <si>
    <t>751791113</t>
  </si>
  <si>
    <t>Montáž napojovacího potrubí měděného předizolovaného, D mm (" x tl. stěny) 12 (1/2" x 0,8)</t>
  </si>
  <si>
    <t>-2044565470</t>
  </si>
  <si>
    <t>42981909</t>
  </si>
  <si>
    <t>trubka předizolovaná Cu 1/2" (12 mm), stěna tl 0,8 mm, izolace 9mm</t>
  </si>
  <si>
    <t>1481382704</t>
  </si>
  <si>
    <t>26*1,03 'Přepočtené koeficientem množství</t>
  </si>
  <si>
    <t>751791114</t>
  </si>
  <si>
    <t>Montáž napojovacího potrubí měděného předizolovaného, D mm (" x tl. stěny) 16 (5/8" x 1,0)</t>
  </si>
  <si>
    <t>1285640841</t>
  </si>
  <si>
    <t>42981910</t>
  </si>
  <si>
    <t>trubka předizolovaná Cu 5/8" (16 mm), stěna tl 1,0 mm, izolace 9mm</t>
  </si>
  <si>
    <t>1214828799</t>
  </si>
  <si>
    <t>21*1,03 'Přepočtené koeficientem množství</t>
  </si>
  <si>
    <t>751791115</t>
  </si>
  <si>
    <t>Montáž napojovacího potrubí měděného předizolovaného, D mm (" x tl. stěny) 18 (3/4" x 1,0)</t>
  </si>
  <si>
    <t>-783376706</t>
  </si>
  <si>
    <t>42981911</t>
  </si>
  <si>
    <t>trubka předizolovaná Cu 3/4" (18 mm), stěna tl 1,0 mm, izolace 9mm</t>
  </si>
  <si>
    <t>521354551</t>
  </si>
  <si>
    <t>11*1,03 'Přepočtené koeficientem množství</t>
  </si>
  <si>
    <t>751791116</t>
  </si>
  <si>
    <t>Montáž napojovacího potrubí měděného předizolovaného, D mm (" x tl. stěny) 22 (7/8" x 1,0)</t>
  </si>
  <si>
    <t>-493779019</t>
  </si>
  <si>
    <t>42981912</t>
  </si>
  <si>
    <t>trubka předizolovaná Cu 7/8" (22 mm), stěna tl 1,0 mm, izolace 9mm</t>
  </si>
  <si>
    <t>656789524</t>
  </si>
  <si>
    <t>15*1,03 'Přepočtené koeficientem množství</t>
  </si>
  <si>
    <t>751791122</t>
  </si>
  <si>
    <t>Montáž napojovacího potrubí měděného předizolované dvojice, D mm (") 6-12 (1/4"-1/2")</t>
  </si>
  <si>
    <t>1286745855</t>
  </si>
  <si>
    <t>42981914</t>
  </si>
  <si>
    <t>trubka dvojitě předizolovaná Cu 1/4" -1/2" (6-12 mm), stěna tl 0,8/0,8mm, izolace 9 mm</t>
  </si>
  <si>
    <t>-427190945</t>
  </si>
  <si>
    <t>10*1,03 'Přepočtené koeficientem množství</t>
  </si>
  <si>
    <t>751791123</t>
  </si>
  <si>
    <t>Montáž napojovacího potrubí měděného předizolované dvojice, D mm (") 10-16 (3/8"-5/8")</t>
  </si>
  <si>
    <t>1639177860</t>
  </si>
  <si>
    <t>38</t>
  </si>
  <si>
    <t>42981915</t>
  </si>
  <si>
    <t>trubka dvojitě předizolovaná Cu 3/8" -5/8" (10-16 mm), stěna tl 0,8/1,0mm, izolace 9 mm</t>
  </si>
  <si>
    <t>-314223998</t>
  </si>
  <si>
    <t>38*1,03 'Přepočtené koeficientem množství</t>
  </si>
  <si>
    <t>42990015</t>
  </si>
  <si>
    <t>odbočka Y rozbočovače chladiva pro 2 trubkové systémy připojitelný výkon přes 18 do 37kW</t>
  </si>
  <si>
    <t>-1065640329</t>
  </si>
  <si>
    <t>Poznámka k položce:_x000d_
Montážní práce započítána v položkách montáže potrubí.</t>
  </si>
  <si>
    <t>14 * 2</t>
  </si>
  <si>
    <t>751791163</t>
  </si>
  <si>
    <t>Montáž napojovacího potrubí měděného spojky potrubí, D x tl. stěny 10 x 1</t>
  </si>
  <si>
    <t>540014857</t>
  </si>
  <si>
    <t>propojení refnetů</t>
  </si>
  <si>
    <t>39</t>
  </si>
  <si>
    <t>19761090</t>
  </si>
  <si>
    <t>spojka závitová dvojitá pro měděné potrubí VZT, mosaz, D 3/8"</t>
  </si>
  <si>
    <t>1118040914</t>
  </si>
  <si>
    <t>751791164</t>
  </si>
  <si>
    <t>Montáž napojovacího potrubí měděného spojky potrubí, D x tl. stěny 12 x 1</t>
  </si>
  <si>
    <t>258450274</t>
  </si>
  <si>
    <t>F1_2_5 VZT a Klimatizace 2.PP</t>
  </si>
  <si>
    <t>19761091</t>
  </si>
  <si>
    <t>spojka závitová dvojitá pro měděné potrubí VZT, mosaz, D 1/2"</t>
  </si>
  <si>
    <t>-1369525949</t>
  </si>
  <si>
    <t>751791165</t>
  </si>
  <si>
    <t>Montáž napojovacího potrubí měděného spojky potrubí, D x tl. stěny 16 x 1</t>
  </si>
  <si>
    <t>1620294889</t>
  </si>
  <si>
    <t>19761092</t>
  </si>
  <si>
    <t>spojka závitová dvojitá pro měděné potrubí VZT, mosaz, D 5/8"</t>
  </si>
  <si>
    <t>-1946937329</t>
  </si>
  <si>
    <t>751791171</t>
  </si>
  <si>
    <t>Montáž napojovacího potrubí měděného zakončení včetně nasazení matice a montáže na ventil pro potrubí, D x tl. stěny 6 x 1</t>
  </si>
  <si>
    <t>119099601</t>
  </si>
  <si>
    <t>pro vnitřní jednotky</t>
  </si>
  <si>
    <t>19761093</t>
  </si>
  <si>
    <t>matice závitová šestihranná pro měděné potrubí VZT, mosaz, D 1/4"</t>
  </si>
  <si>
    <t>1964932967</t>
  </si>
  <si>
    <t>751791174</t>
  </si>
  <si>
    <t>Montáž napojovacího potrubí měděného zakončení včetně nasazení matice a montáže na ventil pro potrubí, D x tl. stěny 12 x 1</t>
  </si>
  <si>
    <t>-983459871</t>
  </si>
  <si>
    <t>pro venkovní jednotku</t>
  </si>
  <si>
    <t>Součet</t>
  </si>
  <si>
    <t>19761095</t>
  </si>
  <si>
    <t>matice závitová šestihranná pro měděné potrubí VZT, mosaz, D 1/2"</t>
  </si>
  <si>
    <t>-108523229</t>
  </si>
  <si>
    <t>751791177</t>
  </si>
  <si>
    <t>Montáž napojovacího potrubí měděného zakončení včetně nasazení matice a montáže na ventil pro potrubí, D x tl. stěny 22 x 1</t>
  </si>
  <si>
    <t>1360031</t>
  </si>
  <si>
    <t>610000-R03</t>
  </si>
  <si>
    <t>matice závitová šestihranná pro měděné potrubí VZT, mosaz, D 3/4"</t>
  </si>
  <si>
    <t>1853858118</t>
  </si>
  <si>
    <t>751791182</t>
  </si>
  <si>
    <t>Montáž napojovacího potrubí měděného krycích lišt šířky přes 70 mm</t>
  </si>
  <si>
    <t>-856407467</t>
  </si>
  <si>
    <t>40</t>
  </si>
  <si>
    <t>42975406</t>
  </si>
  <si>
    <t>lišta krycí pro vedení potrubí klimatizace plastová, 110x75mm</t>
  </si>
  <si>
    <t>-1217054600</t>
  </si>
  <si>
    <t>vedení hlavního rozvodu</t>
  </si>
  <si>
    <t>16 * 1,5</t>
  </si>
  <si>
    <t>41</t>
  </si>
  <si>
    <t>751791301</t>
  </si>
  <si>
    <t>Montáž napojovacího potrubí měděného zkouška těsnosti potrubí</t>
  </si>
  <si>
    <t>hod</t>
  </si>
  <si>
    <t>-2146185384</t>
  </si>
  <si>
    <t>včetně vyhotovení zápisu</t>
  </si>
  <si>
    <t>42</t>
  </si>
  <si>
    <t>751791401</t>
  </si>
  <si>
    <t>Montáž napojovacího potrubí měděného vakuování potrubí</t>
  </si>
  <si>
    <t>-1080691248</t>
  </si>
  <si>
    <t>43</t>
  </si>
  <si>
    <t>751792003</t>
  </si>
  <si>
    <t>Montáž ostatních zařízení uložení pro klimatizační jednotky na rovný podklad podstavné konstrukce (1 ks)</t>
  </si>
  <si>
    <t>980006662</t>
  </si>
  <si>
    <t>venkovní jednotka</t>
  </si>
  <si>
    <t>44</t>
  </si>
  <si>
    <t>42990013</t>
  </si>
  <si>
    <t>konstrukce podstavná na rovné střechy nebo zpevněné plochy, dva pohyblivé příčníky, nosnost do 700 kg, 1000x1300mm</t>
  </si>
  <si>
    <t>-2064590954</t>
  </si>
  <si>
    <t>45</t>
  </si>
  <si>
    <t>751792006</t>
  </si>
  <si>
    <t>Montáž ostatních zařízení pro odvod kondenzátu klimatizace čerpadla</t>
  </si>
  <si>
    <t>1955809359</t>
  </si>
  <si>
    <t>46</t>
  </si>
  <si>
    <t>42612001</t>
  </si>
  <si>
    <t>čerpadlo kondenzátu 25-70l/min elektronický senzor a filtr 230V pro hadičku 6mm</t>
  </si>
  <si>
    <t>1965733298</t>
  </si>
  <si>
    <t>47</t>
  </si>
  <si>
    <t>751792007</t>
  </si>
  <si>
    <t>Montáž ostatních zařízení pro odvod kondenzátu klimatizace sifonu</t>
  </si>
  <si>
    <t>-335929230</t>
  </si>
  <si>
    <t>pro napojení do kanalizace</t>
  </si>
  <si>
    <t>48</t>
  </si>
  <si>
    <t>48481003</t>
  </si>
  <si>
    <t>sifon pro odvod kondenzátu</t>
  </si>
  <si>
    <t>-338381683</t>
  </si>
  <si>
    <t>49</t>
  </si>
  <si>
    <t>751792008</t>
  </si>
  <si>
    <t>Montáž ostatních zařízení pro odvod kondenzátu klimatizace hadice</t>
  </si>
  <si>
    <t>2032811236</t>
  </si>
  <si>
    <t>16 * 1</t>
  </si>
  <si>
    <t>50</t>
  </si>
  <si>
    <t>48481004</t>
  </si>
  <si>
    <t>hadice pro odvod kondenzátu</t>
  </si>
  <si>
    <t>1525163549</t>
  </si>
  <si>
    <t>51</t>
  </si>
  <si>
    <t>751793001</t>
  </si>
  <si>
    <t>Doplnění chladiva do systému</t>
  </si>
  <si>
    <t>kg</t>
  </si>
  <si>
    <t>-150196657</t>
  </si>
  <si>
    <t>na základě výpočtu</t>
  </si>
  <si>
    <t>52</t>
  </si>
  <si>
    <t>10892004</t>
  </si>
  <si>
    <t>chladivo R32 9kg</t>
  </si>
  <si>
    <t>2066797963</t>
  </si>
  <si>
    <t>53</t>
  </si>
  <si>
    <t>751000-R04</t>
  </si>
  <si>
    <t>Kotvící a spojovací materiál</t>
  </si>
  <si>
    <t>-760930553</t>
  </si>
  <si>
    <t>54</t>
  </si>
  <si>
    <t>998751112</t>
  </si>
  <si>
    <t>Přesun hmot pro vzduchotechniku stanovený z hmotnosti přesunovaného materiálu vodorovná dopravní vzdálenost do 100 m s omezením mechanizace v objektech výšky přes 12 do 24 m</t>
  </si>
  <si>
    <t>998262597</t>
  </si>
  <si>
    <t>HZS</t>
  </si>
  <si>
    <t>Hodinové zúčtovací sazby</t>
  </si>
  <si>
    <t>55</t>
  </si>
  <si>
    <t>HZS4232</t>
  </si>
  <si>
    <t>Hodinové zúčtovací sazby ostatních profesí revizní a kontrolní činnost technik odborný</t>
  </si>
  <si>
    <t>512</t>
  </si>
  <si>
    <t>-512932845</t>
  </si>
  <si>
    <t>uvedení systému do provozu, nastavení, zaškolení obsluhy</t>
  </si>
  <si>
    <t>03 - ZTI</t>
  </si>
  <si>
    <t xml:space="preserve">    721 - Zdravotechnika - vnitřní kanalizace</t>
  </si>
  <si>
    <t>721</t>
  </si>
  <si>
    <t>Zdravotechnika - vnitřní kanalizace</t>
  </si>
  <si>
    <t>721171905</t>
  </si>
  <si>
    <t>Opravy odpadního potrubí plastového vsazení odbočky do potrubí DN 110</t>
  </si>
  <si>
    <t>321484495</t>
  </si>
  <si>
    <t>do stávající kanalizace</t>
  </si>
  <si>
    <t>721171915</t>
  </si>
  <si>
    <t>Opravy odpadního potrubí plastového propojení dosavadního potrubí DN 110</t>
  </si>
  <si>
    <t>-702047275</t>
  </si>
  <si>
    <t>propojení stávajících stoupaček po vložení odboček</t>
  </si>
  <si>
    <t>2*2</t>
  </si>
  <si>
    <t>721174041</t>
  </si>
  <si>
    <t>Potrubí z trub polypropylenových připojovací DN 32</t>
  </si>
  <si>
    <t>-2109097258</t>
  </si>
  <si>
    <t>odvod kondenzátu od klimatizací</t>
  </si>
  <si>
    <t>110</t>
  </si>
  <si>
    <t>721194103</t>
  </si>
  <si>
    <t>Vyměření přípojek na potrubí vyvedení a upevnění odpadních výpustek DN 32</t>
  </si>
  <si>
    <t>1280807994</t>
  </si>
  <si>
    <t>pro klimatizace a čerpadla kondenzátu</t>
  </si>
  <si>
    <t>16 + 4</t>
  </si>
  <si>
    <t>998721112</t>
  </si>
  <si>
    <t>Přesun hmot pro vnitřní kanalizaci stanovený z hmotnosti přesunovaného materiálu vodorovná dopravní vzdálenost do 50 m s omezením mechanizace v objektech výšky přes 6 do 12 m</t>
  </si>
  <si>
    <t>1721959501</t>
  </si>
  <si>
    <t>998721192</t>
  </si>
  <si>
    <t>Přesun hmot pro vnitřní kanalizaci stanovený z hmotnosti přesunovaného materiálu vodorovná dopravní vzdálenost do 50 m Příplatek k cenám za zvětšený přesun přes vymezenou vodorovnou dopravní vzdálenost do 100 m</t>
  </si>
  <si>
    <t>-1540925297</t>
  </si>
  <si>
    <t>04 - Silnoproudé rozvody</t>
  </si>
  <si>
    <t xml:space="preserve">    741 - Elektroinstalace - silnoproud</t>
  </si>
  <si>
    <t>953991121</t>
  </si>
  <si>
    <t>Dodání a osazení hmoždinek včetně vyvrtání otvorů (s dodáním hmot) ve stěnách do zdiva z cihel nebo měkkého kamene, vnější profil hmoždinky 10 až 12 mm</t>
  </si>
  <si>
    <t>489177164</t>
  </si>
  <si>
    <t>pro upevnění pozinkových žlabů</t>
  </si>
  <si>
    <t>3 ks na montážní profil</t>
  </si>
  <si>
    <t>95 * 3</t>
  </si>
  <si>
    <t>31140106</t>
  </si>
  <si>
    <t>vrut ocelový se šestihrannou hlavou ZB 6x80mm</t>
  </si>
  <si>
    <t>100 kus</t>
  </si>
  <si>
    <t>1052039993</t>
  </si>
  <si>
    <t>31120003</t>
  </si>
  <si>
    <t>podložka DIN 125-A ZB D 6mm</t>
  </si>
  <si>
    <t>1805910763</t>
  </si>
  <si>
    <t>-1831103172</t>
  </si>
  <si>
    <t>741</t>
  </si>
  <si>
    <t>Elektroinstalace - silnoproud</t>
  </si>
  <si>
    <t>741110002</t>
  </si>
  <si>
    <t>Montáž trubek elektroinstalačních s nasunutím nebo našroubováním do krabic plastových tuhých, uložených pevně, vnější Ø přes 23 do 35 mm</t>
  </si>
  <si>
    <t>1757584427</t>
  </si>
  <si>
    <t>F1_3_5 Silnoproudé rozvody 2.PP</t>
  </si>
  <si>
    <t>F1_3_1 Silnoproudé rozvody Technická zpráva</t>
  </si>
  <si>
    <t>34571093</t>
  </si>
  <si>
    <t>trubka elektroinstalační tuhá z PVC D 22,1/25 mm, délka 3m</t>
  </si>
  <si>
    <t>683057258</t>
  </si>
  <si>
    <t>50*1,05 'Přepočtené koeficientem množství</t>
  </si>
  <si>
    <t>741110442</t>
  </si>
  <si>
    <t>Montáž hadic ochranných s nasunutím do krabic pryžových, uložených volně, vnitřní Ø přes 40 do 63 mm</t>
  </si>
  <si>
    <t>-798749546</t>
  </si>
  <si>
    <t>34571350</t>
  </si>
  <si>
    <t>trubka elektroinstalační ohebná dvouplášťová korugovaná HDPE+LDPE (chránička) D 32/40mm</t>
  </si>
  <si>
    <t>411228443</t>
  </si>
  <si>
    <t>30*1,05 'Přepočtené koeficientem množství</t>
  </si>
  <si>
    <t>741122122</t>
  </si>
  <si>
    <t>Montáž kabelů měděných bez ukončení uložených v trubkách zatažených plných kulatých nebo bezhalogenových (např. CYKY) počtu a průřezu žil 3x1,5 až 6 mm2</t>
  </si>
  <si>
    <t>628459962</t>
  </si>
  <si>
    <t>120</t>
  </si>
  <si>
    <t>34111036</t>
  </si>
  <si>
    <t>kabel instalační jádro Cu plné izolace PVC plášť PVC 450/750V (CYKY) 3x2,5mm2</t>
  </si>
  <si>
    <t>-2002612719</t>
  </si>
  <si>
    <t>120*1,15 'Přepočtené koeficientem množství</t>
  </si>
  <si>
    <t>741310452</t>
  </si>
  <si>
    <t>Montáž spínačů tří nebo čtyřpólových vestavných bez zhotovení otvoru pro hřídel přístroje vačkových nebo válcových se zapojením vodičů 63 A, počet svorek 3 až 6</t>
  </si>
  <si>
    <t>-351906412</t>
  </si>
  <si>
    <t>741000-R04</t>
  </si>
  <si>
    <t>vačkový spínač, 32A AC1, 3 polohy</t>
  </si>
  <si>
    <t>1943834574</t>
  </si>
  <si>
    <t>741331032</t>
  </si>
  <si>
    <t>Montáž měřicích přístrojů bez zapojení vodičů elektroměru třífázového</t>
  </si>
  <si>
    <t>870410619</t>
  </si>
  <si>
    <t>38982004</t>
  </si>
  <si>
    <t>elektroměr 3-fázový 60A digitální 1-tarifní</t>
  </si>
  <si>
    <t>123466064</t>
  </si>
  <si>
    <t>Poznámka k položce:_x000d_
jednotarifní přímý úředně ověřený SŽE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</si>
  <si>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</si>
  <si>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</si>
  <si>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510962649</t>
  </si>
  <si>
    <t>nad výtahy</t>
  </si>
  <si>
    <t>741372021</t>
  </si>
  <si>
    <t>Montáž svítidel s integrovaným zdrojem LED se zapojením vodičů interiérových přisazených nástěnných hranatých nebo kruhových, plochy do 0,09 m2</t>
  </si>
  <si>
    <t>655371310</t>
  </si>
  <si>
    <t>34825001</t>
  </si>
  <si>
    <t>svítidlo interiérové stropní přisazené kruhové D 200-300mm 1300-2000lm</t>
  </si>
  <si>
    <t>-1866950003</t>
  </si>
  <si>
    <t>741910414</t>
  </si>
  <si>
    <t>Montáž žlabů bez stojiny a výložníků kovových s podpěrkami a příslušenstvím bez víka, šířky do 250 mm</t>
  </si>
  <si>
    <t>1654265631</t>
  </si>
  <si>
    <t>190</t>
  </si>
  <si>
    <t>34575493</t>
  </si>
  <si>
    <t>žlab kabelový pozinkovaný 2m/ks 100x125</t>
  </si>
  <si>
    <t>1418256030</t>
  </si>
  <si>
    <t>VV - dodávka investrora 50 m</t>
  </si>
  <si>
    <t>199,50 - 50</t>
  </si>
  <si>
    <t>149,5*1,05 'Přepočtené koeficientem množství</t>
  </si>
  <si>
    <t>34575523</t>
  </si>
  <si>
    <t>koleno žlabu pozinkované 45° 45x100x125</t>
  </si>
  <si>
    <t>-1683480108</t>
  </si>
  <si>
    <t>34575520</t>
  </si>
  <si>
    <t>koleno žlabu pozinkované 90x100x125</t>
  </si>
  <si>
    <t>1810701926</t>
  </si>
  <si>
    <t>34575526</t>
  </si>
  <si>
    <t>oblouk klesající 90° pozinkovaný 90x100x125</t>
  </si>
  <si>
    <t>-2036320157</t>
  </si>
  <si>
    <t>34575530</t>
  </si>
  <si>
    <t>oblouk stoupající 90° pozinkovaný 90x100x125</t>
  </si>
  <si>
    <t>-1063786292</t>
  </si>
  <si>
    <t>34575536</t>
  </si>
  <si>
    <t>tvarovka T-kus pozinkovaný 100x125</t>
  </si>
  <si>
    <t>1662650417</t>
  </si>
  <si>
    <t>34575547</t>
  </si>
  <si>
    <t>spojka pozinkovaná žlabu kabelového v 100mm</t>
  </si>
  <si>
    <t>1727637452</t>
  </si>
  <si>
    <t>345000-R01</t>
  </si>
  <si>
    <t>Profil 800 F montážní, žárový zinek</t>
  </si>
  <si>
    <t>-1380652775</t>
  </si>
  <si>
    <t>každé 2 metry</t>
  </si>
  <si>
    <t>190 / 2</t>
  </si>
  <si>
    <t>345000-R02</t>
  </si>
  <si>
    <t>Podpěra 125 F, rychloupínací , žárový zinek</t>
  </si>
  <si>
    <t>407629050</t>
  </si>
  <si>
    <t>každé 2 metry 2 ks (dva žlaby nad sebou)</t>
  </si>
  <si>
    <t>190 / 2 * 2</t>
  </si>
  <si>
    <t>998741113</t>
  </si>
  <si>
    <t>Přesun hmot pro silnoproud stanovený z hmotnosti přesunovaného materiálu vodorovná dopravní vzdálenost do 50 m s omezením mechanizace v objektech výšky přes 12 do 24 m</t>
  </si>
  <si>
    <t>1302315923</t>
  </si>
  <si>
    <t>998741192</t>
  </si>
  <si>
    <t>Přesun hmot pro silnoproud stanovený z hmotnosti přesunovaného materiálu vodorovná dopravní vzdálenost do 50 m Příplatek k cenám za zvětšený přesun přes vymezenou vodorovnou dopravní vzdálenost do 100 m</t>
  </si>
  <si>
    <t>1777920669</t>
  </si>
  <si>
    <t>742121001</t>
  </si>
  <si>
    <t>Montáž kabelů sdělovacích pro vnitřní rozvody počtu žil do 15</t>
  </si>
  <si>
    <t>-1299137505</t>
  </si>
  <si>
    <t>komunikační kabeláž</t>
  </si>
  <si>
    <t>300</t>
  </si>
  <si>
    <t>34121138</t>
  </si>
  <si>
    <t>kabel sdělovací oheň retardující bezhalogenový stíněný laminovanou Al fólií s příložným CuSn drátem s funkčností při požáru 180min a P90-R/PH120-R reakce na oheň B2cas1d1a1 jádro Cu plné 100V (SSKFH-V) 4x2x0,8mm2</t>
  </si>
  <si>
    <t>-406144164</t>
  </si>
  <si>
    <t>300*1,05 'Přepočtené koeficientem množství</t>
  </si>
  <si>
    <t>742220053</t>
  </si>
  <si>
    <t>Montáž krabice pro magnetický kontakt propojovací</t>
  </si>
  <si>
    <t>994026782</t>
  </si>
  <si>
    <t>40466067</t>
  </si>
  <si>
    <t>krabice plastová, propojovací</t>
  </si>
  <si>
    <t>1206255273</t>
  </si>
  <si>
    <t>HZS1292</t>
  </si>
  <si>
    <t>Hodinové zúčtovací sazby profesí HSV zemní a pomocné práce stavební dělník</t>
  </si>
  <si>
    <t>1864486038</t>
  </si>
  <si>
    <t>pomocné práce pro profesi Elektro</t>
  </si>
  <si>
    <t>2 * 15</t>
  </si>
  <si>
    <t>HZS2232</t>
  </si>
  <si>
    <t>Hodinové zúčtovací sazby profesí PSV provádění stavebních instalací elektrikář odborný</t>
  </si>
  <si>
    <t>-124789802</t>
  </si>
  <si>
    <t>Poznámka k položce:_x000d_
kompletní položka, včetně materiálu</t>
  </si>
  <si>
    <t>práce spojené se zapojením klimatizačních jednotek</t>
  </si>
  <si>
    <t>přemístění požárního hlásiče ze zdi na SDK předstěnu</t>
  </si>
  <si>
    <t xml:space="preserve">(demontáž stávajícího hlásiče  a jeho zpětná monáž)</t>
  </si>
  <si>
    <t>05 - VRN</t>
  </si>
  <si>
    <t>M - Práce a dodávky M</t>
  </si>
  <si>
    <t xml:space="preserve">    22-M - Montáže technologických zařízení pro dopravní stavby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</si>
  <si>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</si>
  <si>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</si>
  <si>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</si>
  <si>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VRN8 - Přesun stavebních kapacit</t>
  </si>
  <si>
    <t>Práce a dodávky M</t>
  </si>
  <si>
    <t>22-M</t>
  </si>
  <si>
    <t>Montáže technologických zařízení pro dopravní stavby</t>
  </si>
  <si>
    <t>220890401</t>
  </si>
  <si>
    <t>Vyhotovení protokolu UTZ včetně funkční zkoušky, posouzení a vyhodnocení podkladů, vypracování protokolu, evidence protokolu pro silnoproudá zařízení a zdroje</t>
  </si>
  <si>
    <t>64</t>
  </si>
  <si>
    <t>1864309274</t>
  </si>
  <si>
    <t>Poznámka k položce:_x000d_
kompletní ÚTZ</t>
  </si>
  <si>
    <t>Vyhotovení protokolu UTZ včetně funkční zkoušky</t>
  </si>
  <si>
    <t>posouzení a vyhodnocení podkladů</t>
  </si>
  <si>
    <t>vypracování protokolu, evidence protokolu pro silnoproudá zařízení a zdroje</t>
  </si>
  <si>
    <t>včetně revize s osvědčením "D"</t>
  </si>
  <si>
    <t>Vedlejší rozpočtové náklady</t>
  </si>
  <si>
    <t>VRN1</t>
  </si>
  <si>
    <t>Průzkumné, geodetické a projektové práce</t>
  </si>
  <si>
    <t>011503000</t>
  </si>
  <si>
    <t>Stavební průzkum</t>
  </si>
  <si>
    <t>soubor</t>
  </si>
  <si>
    <t>1024</t>
  </si>
  <si>
    <t>1473009311</t>
  </si>
  <si>
    <t>před započetím prací</t>
  </si>
  <si>
    <t>013254000</t>
  </si>
  <si>
    <t>Dokumentace skutečného provedení stavby</t>
  </si>
  <si>
    <t>1149410316</t>
  </si>
  <si>
    <t>Poznámka k položce:_x000d_
dle SoD v tištěné + v digitální v editovatelném otevřeném a uzavřeném formátu a formátu tree info</t>
  </si>
  <si>
    <t xml:space="preserve">DSPS, včetně projektu elektro </t>
  </si>
  <si>
    <t>pro provedení elektrorevize s osvědčením "D"</t>
  </si>
  <si>
    <t>VRN4</t>
  </si>
  <si>
    <t>Inženýrská činnost</t>
  </si>
  <si>
    <t>043002000</t>
  </si>
  <si>
    <t>Zkoušky a ostatní měření</t>
  </si>
  <si>
    <t>-1871562190</t>
  </si>
  <si>
    <t>veškeré zkoušky a revize, vč. elektrorevize s oprávněním "D"</t>
  </si>
  <si>
    <t>VRN8</t>
  </si>
  <si>
    <t>Přesun stavebních kapacit</t>
  </si>
  <si>
    <t>081002000</t>
  </si>
  <si>
    <t>Doprava zaměstnanců</t>
  </si>
  <si>
    <t>1383812332</t>
  </si>
  <si>
    <t>náklady na dopravu zaměstnanců po dobu trvání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</si>
</sst>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2024/016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Doplnění a výměna klimatizačních jednotek v části 2. nadzemního podlaží budovy Kounicova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9. 7. 2024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ASŘ'!J30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ASŘ'!P126</f>
        <v>0</v>
      </c>
      <c r="AV95" s="128">
        <f>'01 - ASŘ'!J33</f>
        <v>0</v>
      </c>
      <c r="AW95" s="128">
        <f>'01 - ASŘ'!J34</f>
        <v>0</v>
      </c>
      <c r="AX95" s="128">
        <f>'01 - ASŘ'!J35</f>
        <v>0</v>
      </c>
      <c r="AY95" s="128">
        <f>'01 - ASŘ'!J36</f>
        <v>0</v>
      </c>
      <c r="AZ95" s="128">
        <f>'01 - ASŘ'!F33</f>
        <v>0</v>
      </c>
      <c r="BA95" s="128">
        <f>'01 - ASŘ'!F34</f>
        <v>0</v>
      </c>
      <c r="BB95" s="128">
        <f>'01 - ASŘ'!F35</f>
        <v>0</v>
      </c>
      <c r="BC95" s="128">
        <f>'01 - ASŘ'!F36</f>
        <v>0</v>
      </c>
      <c r="BD95" s="130">
        <f>'01 - ASŘ'!F37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Klimatizace'!J30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'02 - Klimatizace'!P120</f>
        <v>0</v>
      </c>
      <c r="AV96" s="128">
        <f>'02 - Klimatizace'!J33</f>
        <v>0</v>
      </c>
      <c r="AW96" s="128">
        <f>'02 - Klimatizace'!J34</f>
        <v>0</v>
      </c>
      <c r="AX96" s="128">
        <f>'02 - Klimatizace'!J35</f>
        <v>0</v>
      </c>
      <c r="AY96" s="128">
        <f>'02 - Klimatizace'!J36</f>
        <v>0</v>
      </c>
      <c r="AZ96" s="128">
        <f>'02 - Klimatizace'!F33</f>
        <v>0</v>
      </c>
      <c r="BA96" s="128">
        <f>'02 - Klimatizace'!F34</f>
        <v>0</v>
      </c>
      <c r="BB96" s="128">
        <f>'02 - Klimatizace'!F35</f>
        <v>0</v>
      </c>
      <c r="BC96" s="128">
        <f>'02 - Klimatizace'!F36</f>
        <v>0</v>
      </c>
      <c r="BD96" s="130">
        <f>'02 - Klimatizace'!F37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ZTI'!J30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'03 - ZTI'!P118</f>
        <v>0</v>
      </c>
      <c r="AV97" s="128">
        <f>'03 - ZTI'!J33</f>
        <v>0</v>
      </c>
      <c r="AW97" s="128">
        <f>'03 - ZTI'!J34</f>
        <v>0</v>
      </c>
      <c r="AX97" s="128">
        <f>'03 - ZTI'!J35</f>
        <v>0</v>
      </c>
      <c r="AY97" s="128">
        <f>'03 - ZTI'!J36</f>
        <v>0</v>
      </c>
      <c r="AZ97" s="128">
        <f>'03 - ZTI'!F33</f>
        <v>0</v>
      </c>
      <c r="BA97" s="128">
        <f>'03 - ZTI'!F34</f>
        <v>0</v>
      </c>
      <c r="BB97" s="128">
        <f>'03 - ZTI'!F35</f>
        <v>0</v>
      </c>
      <c r="BC97" s="128">
        <f>'03 - ZTI'!F36</f>
        <v>0</v>
      </c>
      <c r="BD97" s="130">
        <f>'03 - ZTI'!F37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Silnoproudé rozvody'!J30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'04 - Silnoproudé rozvody'!P123</f>
        <v>0</v>
      </c>
      <c r="AV98" s="128">
        <f>'04 - Silnoproudé rozvody'!J33</f>
        <v>0</v>
      </c>
      <c r="AW98" s="128">
        <f>'04 - Silnoproudé rozvody'!J34</f>
        <v>0</v>
      </c>
      <c r="AX98" s="128">
        <f>'04 - Silnoproudé rozvody'!J35</f>
        <v>0</v>
      </c>
      <c r="AY98" s="128">
        <f>'04 - Silnoproudé rozvody'!J36</f>
        <v>0</v>
      </c>
      <c r="AZ98" s="128">
        <f>'04 - Silnoproudé rozvody'!F33</f>
        <v>0</v>
      </c>
      <c r="BA98" s="128">
        <f>'04 - Silnoproudé rozvody'!F34</f>
        <v>0</v>
      </c>
      <c r="BB98" s="128">
        <f>'04 - Silnoproudé rozvody'!F35</f>
        <v>0</v>
      </c>
      <c r="BC98" s="128">
        <f>'04 - Silnoproudé rozvody'!F36</f>
        <v>0</v>
      </c>
      <c r="BD98" s="130">
        <f>'04 - Silnoproudé rozvody'!F37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16.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VRN'!J30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32">
        <v>0</v>
      </c>
      <c r="AT99" s="133">
        <f>ROUND(SUM(AV99:AW99),2)</f>
        <v>0</v>
      </c>
      <c r="AU99" s="134">
        <f>'05 - VRN'!P122</f>
        <v>0</v>
      </c>
      <c r="AV99" s="133">
        <f>'05 - VRN'!J33</f>
        <v>0</v>
      </c>
      <c r="AW99" s="133">
        <f>'05 - VRN'!J34</f>
        <v>0</v>
      </c>
      <c r="AX99" s="133">
        <f>'05 - VRN'!J35</f>
        <v>0</v>
      </c>
      <c r="AY99" s="133">
        <f>'05 - VRN'!J36</f>
        <v>0</v>
      </c>
      <c r="AZ99" s="133">
        <f>'05 - VRN'!F33</f>
        <v>0</v>
      </c>
      <c r="BA99" s="133">
        <f>'05 - VRN'!F34</f>
        <v>0</v>
      </c>
      <c r="BB99" s="133">
        <f>'05 - VRN'!F35</f>
        <v>0</v>
      </c>
      <c r="BC99" s="133">
        <f>'05 - VRN'!F36</f>
        <v>0</v>
      </c>
      <c r="BD99" s="135">
        <f>'05 - VRN'!F37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0lqdlg8RQGlgNNQqLxdbZu2SJIuKjhJg6QXQssvjDgfmewxVMdoQBUbRVkewx55UWlZZXrD5N/X+NyRJuRpkcQ==" hashValue="8YtrsZBHT4z/nnBOYdGN0lL/UQ4wQ7HuPZ9Hmd47wqJ3sZNkxjySJOFQTS3ZGIn+XXIX1xpUjpcImgzUK3V/6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ASŘ'!C2" display="/"/>
    <hyperlink ref="A96" location="'02 - Klimatizace'!C2" display="/"/>
    <hyperlink ref="A97" location="'03 - ZTI'!C2" display="/"/>
    <hyperlink ref="A98" location="'04 - Silnoproudé rozvody'!C2" display="/"/>
    <hyperlink ref="A99" location="'05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Doplnění a výměna klimatizačních jednotek v části 2. nadzemního podlaží budovy Kounicova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ROUND((SUM(BE126:BE231)),  2)</f>
        <v>0</v>
      </c>
      <c r="G33" s="38"/>
      <c r="H33" s="38"/>
      <c r="I33" s="155">
        <v>0.20999999999999999</v>
      </c>
      <c r="J33" s="154">
        <f>ROUND(((SUM(BE126:BE231))*I33),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ROUND((SUM(BF126:BF231)),  2)</f>
        <v>0</v>
      </c>
      <c r="G34" s="38"/>
      <c r="H34" s="38"/>
      <c r="I34" s="155">
        <v>0.12</v>
      </c>
      <c r="J34" s="154">
        <f>ROUND(((SUM(BF126:BF231))*I34),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ROUND((SUM(BG126:BG231)),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ROUND((SUM(BH126:BH231)),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ROUND((SUM(BI126:BI231)),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Doplnění a výměna klimatizačních jednotek v části 2. nadzemního podlaží budovy Kounicova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01 - ASŘ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9. 7. 2024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hidden="1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109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110</v>
      </c>
      <c r="E100" s="188"/>
      <c r="F100" s="188"/>
      <c r="G100" s="188"/>
      <c r="H100" s="188"/>
      <c r="I100" s="188"/>
      <c r="J100" s="189">
        <f>J142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111</v>
      </c>
      <c r="E101" s="188"/>
      <c r="F101" s="188"/>
      <c r="G101" s="188"/>
      <c r="H101" s="188"/>
      <c r="I101" s="188"/>
      <c r="J101" s="189">
        <f>J154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112</v>
      </c>
      <c r="E102" s="188"/>
      <c r="F102" s="188"/>
      <c r="G102" s="188"/>
      <c r="H102" s="188"/>
      <c r="I102" s="188"/>
      <c r="J102" s="189">
        <f>J164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9"/>
      <c r="C103" s="180"/>
      <c r="D103" s="181" t="s">
        <v>113</v>
      </c>
      <c r="E103" s="182"/>
      <c r="F103" s="182"/>
      <c r="G103" s="182"/>
      <c r="H103" s="182"/>
      <c r="I103" s="182"/>
      <c r="J103" s="183">
        <f>J166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5"/>
      <c r="C104" s="186"/>
      <c r="D104" s="187" t="s">
        <v>114</v>
      </c>
      <c r="E104" s="188"/>
      <c r="F104" s="188"/>
      <c r="G104" s="188"/>
      <c r="H104" s="188"/>
      <c r="I104" s="188"/>
      <c r="J104" s="189">
        <f>J167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115</v>
      </c>
      <c r="E105" s="188"/>
      <c r="F105" s="188"/>
      <c r="G105" s="188"/>
      <c r="H105" s="188"/>
      <c r="I105" s="188"/>
      <c r="J105" s="189">
        <f>J193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116</v>
      </c>
      <c r="E106" s="188"/>
      <c r="F106" s="188"/>
      <c r="G106" s="188"/>
      <c r="H106" s="188"/>
      <c r="I106" s="188"/>
      <c r="J106" s="189">
        <f>J205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/>
    <row r="110" hidden="1"/>
    <row r="111" hidden="1"/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6.25" customHeight="1">
      <c r="A116" s="38"/>
      <c r="B116" s="39"/>
      <c r="C116" s="40"/>
      <c r="D116" s="40"/>
      <c r="E116" s="174" t="str">
        <f>E7</f>
        <v>Doplnění a výměna klimatizačních jednotek v části 2. nadzemního podlaží budovy Kounicova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100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01 - ASŘ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9. 7. 2024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Správa železnic, státní organizace</v>
      </c>
      <c r="G122" s="40"/>
      <c r="H122" s="40"/>
      <c r="I122" s="32" t="s">
        <v>32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32" t="s">
        <v>34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118</v>
      </c>
      <c r="D125" s="194" t="s">
        <v>61</v>
      </c>
      <c r="E125" s="194" t="s">
        <v>57</v>
      </c>
      <c r="F125" s="194" t="s">
        <v>58</v>
      </c>
      <c r="G125" s="194" t="s">
        <v>119</v>
      </c>
      <c r="H125" s="194" t="s">
        <v>120</v>
      </c>
      <c r="I125" s="194" t="s">
        <v>121</v>
      </c>
      <c r="J125" s="194" t="s">
        <v>104</v>
      </c>
      <c r="K125" s="195" t="s">
        <v>122</v>
      </c>
      <c r="L125" s="196"/>
      <c r="M125" s="100" t="s">
        <v>1</v>
      </c>
      <c r="N125" s="101" t="s">
        <v>40</v>
      </c>
      <c r="O125" s="101" t="s">
        <v>123</v>
      </c>
      <c r="P125" s="101" t="s">
        <v>124</v>
      </c>
      <c r="Q125" s="101" t="s">
        <v>125</v>
      </c>
      <c r="R125" s="101" t="s">
        <v>126</v>
      </c>
      <c r="S125" s="101" t="s">
        <v>127</v>
      </c>
      <c r="T125" s="102" t="s">
        <v>128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129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P127+P166</f>
        <v>0</v>
      </c>
      <c r="Q126" s="104"/>
      <c r="R126" s="199">
        <f>R127+R166</f>
        <v>3.2698090000000004</v>
      </c>
      <c r="S126" s="104"/>
      <c r="T126" s="200">
        <f>T127+T166</f>
        <v>1.2256799999999999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106</v>
      </c>
      <c r="BK126" s="201">
        <f>BK127+BK166</f>
        <v>0</v>
      </c>
    </row>
    <row r="127" s="12" customFormat="1" ht="25.92" customHeight="1">
      <c r="A127" s="12"/>
      <c r="B127" s="202"/>
      <c r="C127" s="203"/>
      <c r="D127" s="204" t="s">
        <v>75</v>
      </c>
      <c r="E127" s="205" t="s">
        <v>130</v>
      </c>
      <c r="F127" s="205" t="s">
        <v>131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P128+P133+P142+P154+P164</f>
        <v>0</v>
      </c>
      <c r="Q127" s="210"/>
      <c r="R127" s="211">
        <f>R128+R133+R142+R154+R164</f>
        <v>0.60838000000000003</v>
      </c>
      <c r="S127" s="210"/>
      <c r="T127" s="212">
        <f>T128+T133+T142+T154+T164</f>
        <v>0.087999999999999995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76</v>
      </c>
      <c r="AY127" s="213" t="s">
        <v>132</v>
      </c>
      <c r="BK127" s="215">
        <f>BK128+BK133+BK142+BK154+BK164</f>
        <v>0</v>
      </c>
    </row>
    <row r="128" s="12" customFormat="1" ht="22.8" customHeight="1">
      <c r="A128" s="12"/>
      <c r="B128" s="202"/>
      <c r="C128" s="203"/>
      <c r="D128" s="204" t="s">
        <v>75</v>
      </c>
      <c r="E128" s="216" t="s">
        <v>133</v>
      </c>
      <c r="F128" s="216" t="s">
        <v>134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SUM(P129:P132)</f>
        <v>0</v>
      </c>
      <c r="Q128" s="210"/>
      <c r="R128" s="211">
        <f>SUM(R129:R132)</f>
        <v>0.1188</v>
      </c>
      <c r="S128" s="210"/>
      <c r="T128" s="212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84</v>
      </c>
      <c r="AY128" s="213" t="s">
        <v>132</v>
      </c>
      <c r="BK128" s="215">
        <f>SUM(BK129:BK132)</f>
        <v>0</v>
      </c>
    </row>
    <row r="129" s="2" customFormat="1" ht="37.8" customHeight="1">
      <c r="A129" s="38"/>
      <c r="B129" s="39"/>
      <c r="C129" s="218" t="s">
        <v>84</v>
      </c>
      <c r="D129" s="218" t="s">
        <v>135</v>
      </c>
      <c r="E129" s="219" t="s">
        <v>136</v>
      </c>
      <c r="F129" s="220" t="s">
        <v>137</v>
      </c>
      <c r="G129" s="221" t="s">
        <v>138</v>
      </c>
      <c r="H129" s="222">
        <v>44</v>
      </c>
      <c r="I129" s="223"/>
      <c r="J129" s="224">
        <f>ROUND(I129*H129,2)</f>
        <v>0</v>
      </c>
      <c r="K129" s="220" t="s">
        <v>139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0.0027000000000000001</v>
      </c>
      <c r="R129" s="227">
        <f>Q129*H129</f>
        <v>0.1188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140</v>
      </c>
      <c r="AT129" s="229" t="s">
        <v>135</v>
      </c>
      <c r="AU129" s="229" t="s">
        <v>86</v>
      </c>
      <c r="AY129" s="17" t="s">
        <v>132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140</v>
      </c>
      <c r="BM129" s="229" t="s">
        <v>141</v>
      </c>
    </row>
    <row r="130" s="13" customFormat="1">
      <c r="A130" s="13"/>
      <c r="B130" s="231"/>
      <c r="C130" s="232"/>
      <c r="D130" s="233" t="s">
        <v>142</v>
      </c>
      <c r="E130" s="234" t="s">
        <v>1</v>
      </c>
      <c r="F130" s="235" t="s">
        <v>143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142</v>
      </c>
      <c r="AU130" s="241" t="s">
        <v>86</v>
      </c>
      <c r="AV130" s="13" t="s">
        <v>84</v>
      </c>
      <c r="AW130" s="13" t="s">
        <v>33</v>
      </c>
      <c r="AX130" s="13" t="s">
        <v>76</v>
      </c>
      <c r="AY130" s="241" t="s">
        <v>132</v>
      </c>
    </row>
    <row r="131" s="13" customFormat="1">
      <c r="A131" s="13"/>
      <c r="B131" s="231"/>
      <c r="C131" s="232"/>
      <c r="D131" s="233" t="s">
        <v>142</v>
      </c>
      <c r="E131" s="234" t="s">
        <v>1</v>
      </c>
      <c r="F131" s="235" t="s">
        <v>144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142</v>
      </c>
      <c r="AU131" s="241" t="s">
        <v>86</v>
      </c>
      <c r="AV131" s="13" t="s">
        <v>84</v>
      </c>
      <c r="AW131" s="13" t="s">
        <v>33</v>
      </c>
      <c r="AX131" s="13" t="s">
        <v>76</v>
      </c>
      <c r="AY131" s="241" t="s">
        <v>132</v>
      </c>
    </row>
    <row r="132" s="14" customFormat="1">
      <c r="A132" s="14"/>
      <c r="B132" s="242"/>
      <c r="C132" s="243"/>
      <c r="D132" s="233" t="s">
        <v>142</v>
      </c>
      <c r="E132" s="244" t="s">
        <v>1</v>
      </c>
      <c r="F132" s="245" t="s">
        <v>145</v>
      </c>
      <c r="G132" s="243"/>
      <c r="H132" s="246">
        <v>44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142</v>
      </c>
      <c r="AU132" s="252" t="s">
        <v>86</v>
      </c>
      <c r="AV132" s="14" t="s">
        <v>86</v>
      </c>
      <c r="AW132" s="14" t="s">
        <v>33</v>
      </c>
      <c r="AX132" s="14" t="s">
        <v>84</v>
      </c>
      <c r="AY132" s="252" t="s">
        <v>132</v>
      </c>
    </row>
    <row r="133" s="12" customFormat="1" ht="22.8" customHeight="1">
      <c r="A133" s="12"/>
      <c r="B133" s="202"/>
      <c r="C133" s="203"/>
      <c r="D133" s="204" t="s">
        <v>75</v>
      </c>
      <c r="E133" s="216" t="s">
        <v>146</v>
      </c>
      <c r="F133" s="216" t="s">
        <v>147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SUM(P134:P141)</f>
        <v>0</v>
      </c>
      <c r="Q133" s="210"/>
      <c r="R133" s="211">
        <f>SUM(R134:R141)</f>
        <v>0.46067999999999998</v>
      </c>
      <c r="S133" s="210"/>
      <c r="T133" s="212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84</v>
      </c>
      <c r="AT133" s="214" t="s">
        <v>75</v>
      </c>
      <c r="AU133" s="214" t="s">
        <v>84</v>
      </c>
      <c r="AY133" s="213" t="s">
        <v>132</v>
      </c>
      <c r="BK133" s="215">
        <f>SUM(BK134:BK141)</f>
        <v>0</v>
      </c>
    </row>
    <row r="134" s="2" customFormat="1" ht="33" customHeight="1">
      <c r="A134" s="38"/>
      <c r="B134" s="39"/>
      <c r="C134" s="218" t="s">
        <v>86</v>
      </c>
      <c r="D134" s="218" t="s">
        <v>135</v>
      </c>
      <c r="E134" s="219" t="s">
        <v>148</v>
      </c>
      <c r="F134" s="220" t="s">
        <v>149</v>
      </c>
      <c r="G134" s="221" t="s">
        <v>150</v>
      </c>
      <c r="H134" s="222">
        <v>11</v>
      </c>
      <c r="I134" s="223"/>
      <c r="J134" s="224">
        <f>ROUND(I134*H134,2)</f>
        <v>0</v>
      </c>
      <c r="K134" s="220" t="s">
        <v>139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0.020480000000000002</v>
      </c>
      <c r="R134" s="227">
        <f>Q134*H134</f>
        <v>0.22528000000000001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140</v>
      </c>
      <c r="AT134" s="229" t="s">
        <v>135</v>
      </c>
      <c r="AU134" s="229" t="s">
        <v>86</v>
      </c>
      <c r="AY134" s="17" t="s">
        <v>132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140</v>
      </c>
      <c r="BM134" s="229" t="s">
        <v>151</v>
      </c>
    </row>
    <row r="135" s="13" customFormat="1">
      <c r="A135" s="13"/>
      <c r="B135" s="231"/>
      <c r="C135" s="232"/>
      <c r="D135" s="233" t="s">
        <v>142</v>
      </c>
      <c r="E135" s="234" t="s">
        <v>1</v>
      </c>
      <c r="F135" s="235" t="s">
        <v>143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142</v>
      </c>
      <c r="AU135" s="241" t="s">
        <v>86</v>
      </c>
      <c r="AV135" s="13" t="s">
        <v>84</v>
      </c>
      <c r="AW135" s="13" t="s">
        <v>33</v>
      </c>
      <c r="AX135" s="13" t="s">
        <v>76</v>
      </c>
      <c r="AY135" s="241" t="s">
        <v>132</v>
      </c>
    </row>
    <row r="136" s="13" customFormat="1">
      <c r="A136" s="13"/>
      <c r="B136" s="231"/>
      <c r="C136" s="232"/>
      <c r="D136" s="233" t="s">
        <v>142</v>
      </c>
      <c r="E136" s="234" t="s">
        <v>1</v>
      </c>
      <c r="F136" s="235" t="s">
        <v>144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142</v>
      </c>
      <c r="AU136" s="241" t="s">
        <v>86</v>
      </c>
      <c r="AV136" s="13" t="s">
        <v>84</v>
      </c>
      <c r="AW136" s="13" t="s">
        <v>33</v>
      </c>
      <c r="AX136" s="13" t="s">
        <v>76</v>
      </c>
      <c r="AY136" s="241" t="s">
        <v>132</v>
      </c>
    </row>
    <row r="137" s="14" customFormat="1">
      <c r="A137" s="14"/>
      <c r="B137" s="242"/>
      <c r="C137" s="243"/>
      <c r="D137" s="233" t="s">
        <v>142</v>
      </c>
      <c r="E137" s="244" t="s">
        <v>1</v>
      </c>
      <c r="F137" s="245" t="s">
        <v>152</v>
      </c>
      <c r="G137" s="243"/>
      <c r="H137" s="246">
        <v>11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142</v>
      </c>
      <c r="AU137" s="252" t="s">
        <v>86</v>
      </c>
      <c r="AV137" s="14" t="s">
        <v>86</v>
      </c>
      <c r="AW137" s="14" t="s">
        <v>33</v>
      </c>
      <c r="AX137" s="14" t="s">
        <v>84</v>
      </c>
      <c r="AY137" s="252" t="s">
        <v>132</v>
      </c>
    </row>
    <row r="138" s="2" customFormat="1" ht="37.8" customHeight="1">
      <c r="A138" s="38"/>
      <c r="B138" s="39"/>
      <c r="C138" s="218" t="s">
        <v>133</v>
      </c>
      <c r="D138" s="218" t="s">
        <v>135</v>
      </c>
      <c r="E138" s="219" t="s">
        <v>153</v>
      </c>
      <c r="F138" s="220" t="s">
        <v>154</v>
      </c>
      <c r="G138" s="221" t="s">
        <v>138</v>
      </c>
      <c r="H138" s="222">
        <v>22</v>
      </c>
      <c r="I138" s="223"/>
      <c r="J138" s="224">
        <f>ROUND(I138*H138,2)</f>
        <v>0</v>
      </c>
      <c r="K138" s="220" t="s">
        <v>139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0.010699999999999999</v>
      </c>
      <c r="R138" s="227">
        <f>Q138*H138</f>
        <v>0.2354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140</v>
      </c>
      <c r="AT138" s="229" t="s">
        <v>135</v>
      </c>
      <c r="AU138" s="229" t="s">
        <v>86</v>
      </c>
      <c r="AY138" s="17" t="s">
        <v>132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140</v>
      </c>
      <c r="BM138" s="229" t="s">
        <v>155</v>
      </c>
    </row>
    <row r="139" s="13" customFormat="1">
      <c r="A139" s="13"/>
      <c r="B139" s="231"/>
      <c r="C139" s="232"/>
      <c r="D139" s="233" t="s">
        <v>142</v>
      </c>
      <c r="E139" s="234" t="s">
        <v>1</v>
      </c>
      <c r="F139" s="235" t="s">
        <v>143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142</v>
      </c>
      <c r="AU139" s="241" t="s">
        <v>86</v>
      </c>
      <c r="AV139" s="13" t="s">
        <v>84</v>
      </c>
      <c r="AW139" s="13" t="s">
        <v>33</v>
      </c>
      <c r="AX139" s="13" t="s">
        <v>76</v>
      </c>
      <c r="AY139" s="241" t="s">
        <v>132</v>
      </c>
    </row>
    <row r="140" s="13" customFormat="1">
      <c r="A140" s="13"/>
      <c r="B140" s="231"/>
      <c r="C140" s="232"/>
      <c r="D140" s="233" t="s">
        <v>142</v>
      </c>
      <c r="E140" s="234" t="s">
        <v>1</v>
      </c>
      <c r="F140" s="235" t="s">
        <v>144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142</v>
      </c>
      <c r="AU140" s="241" t="s">
        <v>86</v>
      </c>
      <c r="AV140" s="13" t="s">
        <v>84</v>
      </c>
      <c r="AW140" s="13" t="s">
        <v>33</v>
      </c>
      <c r="AX140" s="13" t="s">
        <v>76</v>
      </c>
      <c r="AY140" s="241" t="s">
        <v>132</v>
      </c>
    </row>
    <row r="141" s="14" customFormat="1">
      <c r="A141" s="14"/>
      <c r="B141" s="242"/>
      <c r="C141" s="243"/>
      <c r="D141" s="233" t="s">
        <v>142</v>
      </c>
      <c r="E141" s="244" t="s">
        <v>1</v>
      </c>
      <c r="F141" s="245" t="s">
        <v>156</v>
      </c>
      <c r="G141" s="243"/>
      <c r="H141" s="246">
        <v>22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142</v>
      </c>
      <c r="AU141" s="252" t="s">
        <v>86</v>
      </c>
      <c r="AV141" s="14" t="s">
        <v>86</v>
      </c>
      <c r="AW141" s="14" t="s">
        <v>33</v>
      </c>
      <c r="AX141" s="14" t="s">
        <v>84</v>
      </c>
      <c r="AY141" s="252" t="s">
        <v>132</v>
      </c>
    </row>
    <row r="142" s="12" customFormat="1" ht="22.8" customHeight="1">
      <c r="A142" s="12"/>
      <c r="B142" s="202"/>
      <c r="C142" s="203"/>
      <c r="D142" s="204" t="s">
        <v>75</v>
      </c>
      <c r="E142" s="216" t="s">
        <v>157</v>
      </c>
      <c r="F142" s="216" t="s">
        <v>158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SUM(P143:P153)</f>
        <v>0</v>
      </c>
      <c r="Q142" s="210"/>
      <c r="R142" s="211">
        <f>SUM(R143:R153)</f>
        <v>0.028900000000000002</v>
      </c>
      <c r="S142" s="210"/>
      <c r="T142" s="212">
        <f>SUM(T143:T153)</f>
        <v>0.087999999999999995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84</v>
      </c>
      <c r="AT142" s="214" t="s">
        <v>75</v>
      </c>
      <c r="AU142" s="214" t="s">
        <v>84</v>
      </c>
      <c r="AY142" s="213" t="s">
        <v>132</v>
      </c>
      <c r="BK142" s="215">
        <f>SUM(BK143:BK153)</f>
        <v>0</v>
      </c>
    </row>
    <row r="143" s="2" customFormat="1" ht="37.8" customHeight="1">
      <c r="A143" s="38"/>
      <c r="B143" s="39"/>
      <c r="C143" s="218" t="s">
        <v>140</v>
      </c>
      <c r="D143" s="218" t="s">
        <v>135</v>
      </c>
      <c r="E143" s="219" t="s">
        <v>159</v>
      </c>
      <c r="F143" s="220" t="s">
        <v>160</v>
      </c>
      <c r="G143" s="221" t="s">
        <v>150</v>
      </c>
      <c r="H143" s="222">
        <v>90</v>
      </c>
      <c r="I143" s="223"/>
      <c r="J143" s="224">
        <f>ROUND(I143*H143,2)</f>
        <v>0</v>
      </c>
      <c r="K143" s="220" t="s">
        <v>139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0.00021000000000000001</v>
      </c>
      <c r="R143" s="227">
        <f>Q143*H143</f>
        <v>0.0189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140</v>
      </c>
      <c r="AT143" s="229" t="s">
        <v>135</v>
      </c>
      <c r="AU143" s="229" t="s">
        <v>86</v>
      </c>
      <c r="AY143" s="17" t="s">
        <v>132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140</v>
      </c>
      <c r="BM143" s="229" t="s">
        <v>161</v>
      </c>
    </row>
    <row r="144" s="13" customFormat="1">
      <c r="A144" s="13"/>
      <c r="B144" s="231"/>
      <c r="C144" s="232"/>
      <c r="D144" s="233" t="s">
        <v>142</v>
      </c>
      <c r="E144" s="234" t="s">
        <v>1</v>
      </c>
      <c r="F144" s="235" t="s">
        <v>162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142</v>
      </c>
      <c r="AU144" s="241" t="s">
        <v>86</v>
      </c>
      <c r="AV144" s="13" t="s">
        <v>84</v>
      </c>
      <c r="AW144" s="13" t="s">
        <v>33</v>
      </c>
      <c r="AX144" s="13" t="s">
        <v>76</v>
      </c>
      <c r="AY144" s="241" t="s">
        <v>132</v>
      </c>
    </row>
    <row r="145" s="13" customFormat="1">
      <c r="A145" s="13"/>
      <c r="B145" s="231"/>
      <c r="C145" s="232"/>
      <c r="D145" s="233" t="s">
        <v>142</v>
      </c>
      <c r="E145" s="234" t="s">
        <v>1</v>
      </c>
      <c r="F145" s="235" t="s">
        <v>163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142</v>
      </c>
      <c r="AU145" s="241" t="s">
        <v>86</v>
      </c>
      <c r="AV145" s="13" t="s">
        <v>84</v>
      </c>
      <c r="AW145" s="13" t="s">
        <v>33</v>
      </c>
      <c r="AX145" s="13" t="s">
        <v>76</v>
      </c>
      <c r="AY145" s="241" t="s">
        <v>132</v>
      </c>
    </row>
    <row r="146" s="13" customFormat="1">
      <c r="A146" s="13"/>
      <c r="B146" s="231"/>
      <c r="C146" s="232"/>
      <c r="D146" s="233" t="s">
        <v>142</v>
      </c>
      <c r="E146" s="234" t="s">
        <v>1</v>
      </c>
      <c r="F146" s="235" t="s">
        <v>164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142</v>
      </c>
      <c r="AU146" s="241" t="s">
        <v>86</v>
      </c>
      <c r="AV146" s="13" t="s">
        <v>84</v>
      </c>
      <c r="AW146" s="13" t="s">
        <v>33</v>
      </c>
      <c r="AX146" s="13" t="s">
        <v>76</v>
      </c>
      <c r="AY146" s="241" t="s">
        <v>132</v>
      </c>
    </row>
    <row r="147" s="13" customFormat="1">
      <c r="A147" s="13"/>
      <c r="B147" s="231"/>
      <c r="C147" s="232"/>
      <c r="D147" s="233" t="s">
        <v>142</v>
      </c>
      <c r="E147" s="234" t="s">
        <v>1</v>
      </c>
      <c r="F147" s="235" t="s">
        <v>165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142</v>
      </c>
      <c r="AU147" s="241" t="s">
        <v>86</v>
      </c>
      <c r="AV147" s="13" t="s">
        <v>84</v>
      </c>
      <c r="AW147" s="13" t="s">
        <v>33</v>
      </c>
      <c r="AX147" s="13" t="s">
        <v>76</v>
      </c>
      <c r="AY147" s="241" t="s">
        <v>132</v>
      </c>
    </row>
    <row r="148" s="14" customFormat="1">
      <c r="A148" s="14"/>
      <c r="B148" s="242"/>
      <c r="C148" s="243"/>
      <c r="D148" s="233" t="s">
        <v>142</v>
      </c>
      <c r="E148" s="244" t="s">
        <v>1</v>
      </c>
      <c r="F148" s="245" t="s">
        <v>166</v>
      </c>
      <c r="G148" s="243"/>
      <c r="H148" s="246">
        <v>90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142</v>
      </c>
      <c r="AU148" s="252" t="s">
        <v>86</v>
      </c>
      <c r="AV148" s="14" t="s">
        <v>86</v>
      </c>
      <c r="AW148" s="14" t="s">
        <v>33</v>
      </c>
      <c r="AX148" s="14" t="s">
        <v>84</v>
      </c>
      <c r="AY148" s="252" t="s">
        <v>132</v>
      </c>
    </row>
    <row r="149" s="2" customFormat="1" ht="37.8" customHeight="1">
      <c r="A149" s="38"/>
      <c r="B149" s="39"/>
      <c r="C149" s="218" t="s">
        <v>167</v>
      </c>
      <c r="D149" s="218" t="s">
        <v>135</v>
      </c>
      <c r="E149" s="219" t="s">
        <v>168</v>
      </c>
      <c r="F149" s="220" t="s">
        <v>169</v>
      </c>
      <c r="G149" s="221" t="s">
        <v>150</v>
      </c>
      <c r="H149" s="222">
        <v>250</v>
      </c>
      <c r="I149" s="223"/>
      <c r="J149" s="224">
        <f>ROUND(I149*H149,2)</f>
        <v>0</v>
      </c>
      <c r="K149" s="220" t="s">
        <v>139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4.0000000000000003E-05</v>
      </c>
      <c r="R149" s="227">
        <f>Q149*H149</f>
        <v>0.01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140</v>
      </c>
      <c r="AT149" s="229" t="s">
        <v>135</v>
      </c>
      <c r="AU149" s="229" t="s">
        <v>86</v>
      </c>
      <c r="AY149" s="17" t="s">
        <v>132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140</v>
      </c>
      <c r="BM149" s="229" t="s">
        <v>170</v>
      </c>
    </row>
    <row r="150" s="2" customFormat="1" ht="55.5" customHeight="1">
      <c r="A150" s="38"/>
      <c r="B150" s="39"/>
      <c r="C150" s="218" t="s">
        <v>146</v>
      </c>
      <c r="D150" s="218" t="s">
        <v>135</v>
      </c>
      <c r="E150" s="219" t="s">
        <v>171</v>
      </c>
      <c r="F150" s="220" t="s">
        <v>172</v>
      </c>
      <c r="G150" s="221" t="s">
        <v>138</v>
      </c>
      <c r="H150" s="222">
        <v>22</v>
      </c>
      <c r="I150" s="223"/>
      <c r="J150" s="224">
        <f>ROUND(I150*H150,2)</f>
        <v>0</v>
      </c>
      <c r="K150" s="220" t="s">
        <v>139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0.0040000000000000001</v>
      </c>
      <c r="T150" s="228">
        <f>S150*H150</f>
        <v>0.087999999999999995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140</v>
      </c>
      <c r="AT150" s="229" t="s">
        <v>135</v>
      </c>
      <c r="AU150" s="229" t="s">
        <v>86</v>
      </c>
      <c r="AY150" s="17" t="s">
        <v>132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140</v>
      </c>
      <c r="BM150" s="229" t="s">
        <v>173</v>
      </c>
    </row>
    <row r="151" s="13" customFormat="1">
      <c r="A151" s="13"/>
      <c r="B151" s="231"/>
      <c r="C151" s="232"/>
      <c r="D151" s="233" t="s">
        <v>142</v>
      </c>
      <c r="E151" s="234" t="s">
        <v>1</v>
      </c>
      <c r="F151" s="235" t="s">
        <v>163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142</v>
      </c>
      <c r="AU151" s="241" t="s">
        <v>86</v>
      </c>
      <c r="AV151" s="13" t="s">
        <v>84</v>
      </c>
      <c r="AW151" s="13" t="s">
        <v>33</v>
      </c>
      <c r="AX151" s="13" t="s">
        <v>76</v>
      </c>
      <c r="AY151" s="241" t="s">
        <v>132</v>
      </c>
    </row>
    <row r="152" s="13" customFormat="1">
      <c r="A152" s="13"/>
      <c r="B152" s="231"/>
      <c r="C152" s="232"/>
      <c r="D152" s="233" t="s">
        <v>142</v>
      </c>
      <c r="E152" s="234" t="s">
        <v>1</v>
      </c>
      <c r="F152" s="235" t="s">
        <v>174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142</v>
      </c>
      <c r="AU152" s="241" t="s">
        <v>86</v>
      </c>
      <c r="AV152" s="13" t="s">
        <v>84</v>
      </c>
      <c r="AW152" s="13" t="s">
        <v>33</v>
      </c>
      <c r="AX152" s="13" t="s">
        <v>76</v>
      </c>
      <c r="AY152" s="241" t="s">
        <v>132</v>
      </c>
    </row>
    <row r="153" s="14" customFormat="1">
      <c r="A153" s="14"/>
      <c r="B153" s="242"/>
      <c r="C153" s="243"/>
      <c r="D153" s="233" t="s">
        <v>142</v>
      </c>
      <c r="E153" s="244" t="s">
        <v>1</v>
      </c>
      <c r="F153" s="245" t="s">
        <v>156</v>
      </c>
      <c r="G153" s="243"/>
      <c r="H153" s="246">
        <v>22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142</v>
      </c>
      <c r="AU153" s="252" t="s">
        <v>86</v>
      </c>
      <c r="AV153" s="14" t="s">
        <v>86</v>
      </c>
      <c r="AW153" s="14" t="s">
        <v>33</v>
      </c>
      <c r="AX153" s="14" t="s">
        <v>84</v>
      </c>
      <c r="AY153" s="252" t="s">
        <v>132</v>
      </c>
    </row>
    <row r="154" s="12" customFormat="1" ht="22.8" customHeight="1">
      <c r="A154" s="12"/>
      <c r="B154" s="202"/>
      <c r="C154" s="203"/>
      <c r="D154" s="204" t="s">
        <v>75</v>
      </c>
      <c r="E154" s="216" t="s">
        <v>175</v>
      </c>
      <c r="F154" s="216" t="s">
        <v>176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SUM(P155:P163)</f>
        <v>0</v>
      </c>
      <c r="Q154" s="210"/>
      <c r="R154" s="211">
        <f>SUM(R155:R163)</f>
        <v>0</v>
      </c>
      <c r="S154" s="210"/>
      <c r="T154" s="212">
        <f>SUM(T155:T163)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84</v>
      </c>
      <c r="AT154" s="214" t="s">
        <v>75</v>
      </c>
      <c r="AU154" s="214" t="s">
        <v>84</v>
      </c>
      <c r="AY154" s="213" t="s">
        <v>132</v>
      </c>
      <c r="BK154" s="215">
        <f>SUM(BK155:BK163)</f>
        <v>0</v>
      </c>
    </row>
    <row r="155" s="2" customFormat="1" ht="44.25" customHeight="1">
      <c r="A155" s="38"/>
      <c r="B155" s="39"/>
      <c r="C155" s="218" t="s">
        <v>177</v>
      </c>
      <c r="D155" s="218" t="s">
        <v>135</v>
      </c>
      <c r="E155" s="219" t="s">
        <v>178</v>
      </c>
      <c r="F155" s="220" t="s">
        <v>179</v>
      </c>
      <c r="G155" s="221" t="s">
        <v>180</v>
      </c>
      <c r="H155" s="222">
        <v>1.226</v>
      </c>
      <c r="I155" s="223"/>
      <c r="J155" s="224">
        <f>ROUND(I155*H155,2)</f>
        <v>0</v>
      </c>
      <c r="K155" s="220" t="s">
        <v>139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140</v>
      </c>
      <c r="AT155" s="229" t="s">
        <v>135</v>
      </c>
      <c r="AU155" s="229" t="s">
        <v>86</v>
      </c>
      <c r="AY155" s="17" t="s">
        <v>132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140</v>
      </c>
      <c r="BM155" s="229" t="s">
        <v>181</v>
      </c>
    </row>
    <row r="156" s="2" customFormat="1" ht="62.7" customHeight="1">
      <c r="A156" s="38"/>
      <c r="B156" s="39"/>
      <c r="C156" s="218" t="s">
        <v>182</v>
      </c>
      <c r="D156" s="218" t="s">
        <v>135</v>
      </c>
      <c r="E156" s="219" t="s">
        <v>183</v>
      </c>
      <c r="F156" s="220" t="s">
        <v>184</v>
      </c>
      <c r="G156" s="221" t="s">
        <v>180</v>
      </c>
      <c r="H156" s="222">
        <v>1.226</v>
      </c>
      <c r="I156" s="223"/>
      <c r="J156" s="224">
        <f>ROUND(I156*H156,2)</f>
        <v>0</v>
      </c>
      <c r="K156" s="220" t="s">
        <v>139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140</v>
      </c>
      <c r="AT156" s="229" t="s">
        <v>135</v>
      </c>
      <c r="AU156" s="229" t="s">
        <v>86</v>
      </c>
      <c r="AY156" s="17" t="s">
        <v>132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140</v>
      </c>
      <c r="BM156" s="229" t="s">
        <v>185</v>
      </c>
    </row>
    <row r="157" s="2" customFormat="1" ht="33" customHeight="1">
      <c r="A157" s="38"/>
      <c r="B157" s="39"/>
      <c r="C157" s="218" t="s">
        <v>157</v>
      </c>
      <c r="D157" s="218" t="s">
        <v>135</v>
      </c>
      <c r="E157" s="219" t="s">
        <v>186</v>
      </c>
      <c r="F157" s="220" t="s">
        <v>187</v>
      </c>
      <c r="G157" s="221" t="s">
        <v>180</v>
      </c>
      <c r="H157" s="222">
        <v>1.226</v>
      </c>
      <c r="I157" s="223"/>
      <c r="J157" s="224">
        <f>ROUND(I157*H157,2)</f>
        <v>0</v>
      </c>
      <c r="K157" s="220" t="s">
        <v>139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140</v>
      </c>
      <c r="AT157" s="229" t="s">
        <v>135</v>
      </c>
      <c r="AU157" s="229" t="s">
        <v>86</v>
      </c>
      <c r="AY157" s="17" t="s">
        <v>132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140</v>
      </c>
      <c r="BM157" s="229" t="s">
        <v>188</v>
      </c>
    </row>
    <row r="158" s="2" customFormat="1" ht="44.25" customHeight="1">
      <c r="A158" s="38"/>
      <c r="B158" s="39"/>
      <c r="C158" s="218" t="s">
        <v>189</v>
      </c>
      <c r="D158" s="218" t="s">
        <v>135</v>
      </c>
      <c r="E158" s="219" t="s">
        <v>190</v>
      </c>
      <c r="F158" s="220" t="s">
        <v>191</v>
      </c>
      <c r="G158" s="221" t="s">
        <v>180</v>
      </c>
      <c r="H158" s="222">
        <v>12.26</v>
      </c>
      <c r="I158" s="223"/>
      <c r="J158" s="224">
        <f>ROUND(I158*H158,2)</f>
        <v>0</v>
      </c>
      <c r="K158" s="220" t="s">
        <v>139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140</v>
      </c>
      <c r="AT158" s="229" t="s">
        <v>135</v>
      </c>
      <c r="AU158" s="229" t="s">
        <v>86</v>
      </c>
      <c r="AY158" s="17" t="s">
        <v>132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140</v>
      </c>
      <c r="BM158" s="229" t="s">
        <v>192</v>
      </c>
    </row>
    <row r="159" s="13" customFormat="1">
      <c r="A159" s="13"/>
      <c r="B159" s="231"/>
      <c r="C159" s="232"/>
      <c r="D159" s="233" t="s">
        <v>142</v>
      </c>
      <c r="E159" s="234" t="s">
        <v>1</v>
      </c>
      <c r="F159" s="235" t="s">
        <v>193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142</v>
      </c>
      <c r="AU159" s="241" t="s">
        <v>86</v>
      </c>
      <c r="AV159" s="13" t="s">
        <v>84</v>
      </c>
      <c r="AW159" s="13" t="s">
        <v>33</v>
      </c>
      <c r="AX159" s="13" t="s">
        <v>76</v>
      </c>
      <c r="AY159" s="241" t="s">
        <v>132</v>
      </c>
    </row>
    <row r="160" s="13" customFormat="1">
      <c r="A160" s="13"/>
      <c r="B160" s="231"/>
      <c r="C160" s="232"/>
      <c r="D160" s="233" t="s">
        <v>142</v>
      </c>
      <c r="E160" s="234" t="s">
        <v>1</v>
      </c>
      <c r="F160" s="235" t="s">
        <v>194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142</v>
      </c>
      <c r="AU160" s="241" t="s">
        <v>86</v>
      </c>
      <c r="AV160" s="13" t="s">
        <v>84</v>
      </c>
      <c r="AW160" s="13" t="s">
        <v>33</v>
      </c>
      <c r="AX160" s="13" t="s">
        <v>76</v>
      </c>
      <c r="AY160" s="241" t="s">
        <v>132</v>
      </c>
    </row>
    <row r="161" s="13" customFormat="1">
      <c r="A161" s="13"/>
      <c r="B161" s="231"/>
      <c r="C161" s="232"/>
      <c r="D161" s="233" t="s">
        <v>142</v>
      </c>
      <c r="E161" s="234" t="s">
        <v>1</v>
      </c>
      <c r="F161" s="235" t="s">
        <v>195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142</v>
      </c>
      <c r="AU161" s="241" t="s">
        <v>86</v>
      </c>
      <c r="AV161" s="13" t="s">
        <v>84</v>
      </c>
      <c r="AW161" s="13" t="s">
        <v>33</v>
      </c>
      <c r="AX161" s="13" t="s">
        <v>76</v>
      </c>
      <c r="AY161" s="241" t="s">
        <v>132</v>
      </c>
    </row>
    <row r="162" s="14" customFormat="1">
      <c r="A162" s="14"/>
      <c r="B162" s="242"/>
      <c r="C162" s="243"/>
      <c r="D162" s="233" t="s">
        <v>142</v>
      </c>
      <c r="E162" s="244" t="s">
        <v>1</v>
      </c>
      <c r="F162" s="245" t="s">
        <v>196</v>
      </c>
      <c r="G162" s="243"/>
      <c r="H162" s="246">
        <v>12.26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142</v>
      </c>
      <c r="AU162" s="252" t="s">
        <v>86</v>
      </c>
      <c r="AV162" s="14" t="s">
        <v>86</v>
      </c>
      <c r="AW162" s="14" t="s">
        <v>33</v>
      </c>
      <c r="AX162" s="14" t="s">
        <v>84</v>
      </c>
      <c r="AY162" s="252" t="s">
        <v>132</v>
      </c>
    </row>
    <row r="163" s="2" customFormat="1" ht="44.25" customHeight="1">
      <c r="A163" s="38"/>
      <c r="B163" s="39"/>
      <c r="C163" s="218" t="s">
        <v>197</v>
      </c>
      <c r="D163" s="218" t="s">
        <v>135</v>
      </c>
      <c r="E163" s="219" t="s">
        <v>198</v>
      </c>
      <c r="F163" s="220" t="s">
        <v>199</v>
      </c>
      <c r="G163" s="221" t="s">
        <v>180</v>
      </c>
      <c r="H163" s="222">
        <v>0.087999999999999995</v>
      </c>
      <c r="I163" s="223"/>
      <c r="J163" s="224">
        <f>ROUND(I163*H163,2)</f>
        <v>0</v>
      </c>
      <c r="K163" s="220" t="s">
        <v>139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140</v>
      </c>
      <c r="AT163" s="229" t="s">
        <v>135</v>
      </c>
      <c r="AU163" s="229" t="s">
        <v>86</v>
      </c>
      <c r="AY163" s="17" t="s">
        <v>132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140</v>
      </c>
      <c r="BM163" s="229" t="s">
        <v>200</v>
      </c>
    </row>
    <row r="164" s="12" customFormat="1" ht="22.8" customHeight="1">
      <c r="A164" s="12"/>
      <c r="B164" s="202"/>
      <c r="C164" s="203"/>
      <c r="D164" s="204" t="s">
        <v>75</v>
      </c>
      <c r="E164" s="216" t="s">
        <v>201</v>
      </c>
      <c r="F164" s="216" t="s">
        <v>202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P165</f>
        <v>0</v>
      </c>
      <c r="Q164" s="210"/>
      <c r="R164" s="211">
        <f>R165</f>
        <v>0</v>
      </c>
      <c r="S164" s="210"/>
      <c r="T164" s="212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84</v>
      </c>
      <c r="AT164" s="214" t="s">
        <v>75</v>
      </c>
      <c r="AU164" s="214" t="s">
        <v>84</v>
      </c>
      <c r="AY164" s="213" t="s">
        <v>132</v>
      </c>
      <c r="BK164" s="215">
        <f>BK165</f>
        <v>0</v>
      </c>
    </row>
    <row r="165" s="2" customFormat="1" ht="66.75" customHeight="1">
      <c r="A165" s="38"/>
      <c r="B165" s="39"/>
      <c r="C165" s="218" t="s">
        <v>8</v>
      </c>
      <c r="D165" s="218" t="s">
        <v>135</v>
      </c>
      <c r="E165" s="219" t="s">
        <v>203</v>
      </c>
      <c r="F165" s="220" t="s">
        <v>204</v>
      </c>
      <c r="G165" s="221" t="s">
        <v>180</v>
      </c>
      <c r="H165" s="222">
        <v>0.60799999999999998</v>
      </c>
      <c r="I165" s="223"/>
      <c r="J165" s="224">
        <f>ROUND(I165*H165,2)</f>
        <v>0</v>
      </c>
      <c r="K165" s="220" t="s">
        <v>139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140</v>
      </c>
      <c r="AT165" s="229" t="s">
        <v>135</v>
      </c>
      <c r="AU165" s="229" t="s">
        <v>86</v>
      </c>
      <c r="AY165" s="17" t="s">
        <v>132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140</v>
      </c>
      <c r="BM165" s="229" t="s">
        <v>205</v>
      </c>
    </row>
    <row r="166" s="12" customFormat="1" ht="25.92" customHeight="1">
      <c r="A166" s="12"/>
      <c r="B166" s="202"/>
      <c r="C166" s="203"/>
      <c r="D166" s="204" t="s">
        <v>75</v>
      </c>
      <c r="E166" s="205" t="s">
        <v>206</v>
      </c>
      <c r="F166" s="205" t="s">
        <v>207</v>
      </c>
      <c r="G166" s="203"/>
      <c r="H166" s="203"/>
      <c r="I166" s="206"/>
      <c r="J166" s="207">
        <f>BK166</f>
        <v>0</v>
      </c>
      <c r="K166" s="203"/>
      <c r="L166" s="208"/>
      <c r="M166" s="209"/>
      <c r="N166" s="210"/>
      <c r="O166" s="210"/>
      <c r="P166" s="211">
        <f>P167+P193+P205</f>
        <v>0</v>
      </c>
      <c r="Q166" s="210"/>
      <c r="R166" s="211">
        <f>R167+R193+R205</f>
        <v>2.6614290000000005</v>
      </c>
      <c r="S166" s="210"/>
      <c r="T166" s="212">
        <f>T167+T193+T205</f>
        <v>1.1376799999999998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86</v>
      </c>
      <c r="AT166" s="214" t="s">
        <v>75</v>
      </c>
      <c r="AU166" s="214" t="s">
        <v>76</v>
      </c>
      <c r="AY166" s="213" t="s">
        <v>132</v>
      </c>
      <c r="BK166" s="215">
        <f>BK167+BK193+BK205</f>
        <v>0</v>
      </c>
    </row>
    <row r="167" s="12" customFormat="1" ht="22.8" customHeight="1">
      <c r="A167" s="12"/>
      <c r="B167" s="202"/>
      <c r="C167" s="203"/>
      <c r="D167" s="204" t="s">
        <v>75</v>
      </c>
      <c r="E167" s="216" t="s">
        <v>208</v>
      </c>
      <c r="F167" s="216" t="s">
        <v>209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SUM(P168:P192)</f>
        <v>0</v>
      </c>
      <c r="Q167" s="210"/>
      <c r="R167" s="211">
        <f>SUM(R168:R192)</f>
        <v>2.3401245000000004</v>
      </c>
      <c r="S167" s="210"/>
      <c r="T167" s="212">
        <f>SUM(T168:T192)</f>
        <v>0.36799999999999999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86</v>
      </c>
      <c r="AT167" s="214" t="s">
        <v>75</v>
      </c>
      <c r="AU167" s="214" t="s">
        <v>84</v>
      </c>
      <c r="AY167" s="213" t="s">
        <v>132</v>
      </c>
      <c r="BK167" s="215">
        <f>SUM(BK168:BK192)</f>
        <v>0</v>
      </c>
    </row>
    <row r="168" s="2" customFormat="1" ht="44.25" customHeight="1">
      <c r="A168" s="38"/>
      <c r="B168" s="39"/>
      <c r="C168" s="218" t="s">
        <v>210</v>
      </c>
      <c r="D168" s="218" t="s">
        <v>135</v>
      </c>
      <c r="E168" s="219" t="s">
        <v>211</v>
      </c>
      <c r="F168" s="220" t="s">
        <v>212</v>
      </c>
      <c r="G168" s="221" t="s">
        <v>150</v>
      </c>
      <c r="H168" s="222">
        <v>10</v>
      </c>
      <c r="I168" s="223"/>
      <c r="J168" s="224">
        <f>ROUND(I168*H168,2)</f>
        <v>0</v>
      </c>
      <c r="K168" s="220" t="s">
        <v>139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0.017250000000000001</v>
      </c>
      <c r="T168" s="228">
        <f>S168*H168</f>
        <v>0.17250000000000001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213</v>
      </c>
      <c r="AT168" s="229" t="s">
        <v>135</v>
      </c>
      <c r="AU168" s="229" t="s">
        <v>86</v>
      </c>
      <c r="AY168" s="17" t="s">
        <v>132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213</v>
      </c>
      <c r="BM168" s="229" t="s">
        <v>214</v>
      </c>
    </row>
    <row r="169" s="13" customFormat="1">
      <c r="A169" s="13"/>
      <c r="B169" s="231"/>
      <c r="C169" s="232"/>
      <c r="D169" s="233" t="s">
        <v>142</v>
      </c>
      <c r="E169" s="234" t="s">
        <v>1</v>
      </c>
      <c r="F169" s="235" t="s">
        <v>215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142</v>
      </c>
      <c r="AU169" s="241" t="s">
        <v>86</v>
      </c>
      <c r="AV169" s="13" t="s">
        <v>84</v>
      </c>
      <c r="AW169" s="13" t="s">
        <v>33</v>
      </c>
      <c r="AX169" s="13" t="s">
        <v>76</v>
      </c>
      <c r="AY169" s="241" t="s">
        <v>132</v>
      </c>
    </row>
    <row r="170" s="14" customFormat="1">
      <c r="A170" s="14"/>
      <c r="B170" s="242"/>
      <c r="C170" s="243"/>
      <c r="D170" s="233" t="s">
        <v>142</v>
      </c>
      <c r="E170" s="244" t="s">
        <v>1</v>
      </c>
      <c r="F170" s="245" t="s">
        <v>189</v>
      </c>
      <c r="G170" s="243"/>
      <c r="H170" s="246">
        <v>10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142</v>
      </c>
      <c r="AU170" s="252" t="s">
        <v>86</v>
      </c>
      <c r="AV170" s="14" t="s">
        <v>86</v>
      </c>
      <c r="AW170" s="14" t="s">
        <v>33</v>
      </c>
      <c r="AX170" s="14" t="s">
        <v>84</v>
      </c>
      <c r="AY170" s="252" t="s">
        <v>132</v>
      </c>
    </row>
    <row r="171" s="2" customFormat="1" ht="62.7" customHeight="1">
      <c r="A171" s="38"/>
      <c r="B171" s="39"/>
      <c r="C171" s="218" t="s">
        <v>216</v>
      </c>
      <c r="D171" s="218" t="s">
        <v>135</v>
      </c>
      <c r="E171" s="219" t="s">
        <v>217</v>
      </c>
      <c r="F171" s="220" t="s">
        <v>218</v>
      </c>
      <c r="G171" s="221" t="s">
        <v>138</v>
      </c>
      <c r="H171" s="222">
        <v>5</v>
      </c>
      <c r="I171" s="223"/>
      <c r="J171" s="224">
        <f>ROUND(I171*H171,2)</f>
        <v>0</v>
      </c>
      <c r="K171" s="220" t="s">
        <v>139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0.0010100000000000001</v>
      </c>
      <c r="R171" s="227">
        <f>Q171*H171</f>
        <v>0.0050500000000000007</v>
      </c>
      <c r="S171" s="227">
        <v>0.0016999999999999999</v>
      </c>
      <c r="T171" s="228">
        <f>S171*H171</f>
        <v>0.0084999999999999989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213</v>
      </c>
      <c r="AT171" s="229" t="s">
        <v>135</v>
      </c>
      <c r="AU171" s="229" t="s">
        <v>86</v>
      </c>
      <c r="AY171" s="17" t="s">
        <v>132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213</v>
      </c>
      <c r="BM171" s="229" t="s">
        <v>219</v>
      </c>
    </row>
    <row r="172" s="13" customFormat="1">
      <c r="A172" s="13"/>
      <c r="B172" s="231"/>
      <c r="C172" s="232"/>
      <c r="D172" s="233" t="s">
        <v>142</v>
      </c>
      <c r="E172" s="234" t="s">
        <v>1</v>
      </c>
      <c r="F172" s="235" t="s">
        <v>220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142</v>
      </c>
      <c r="AU172" s="241" t="s">
        <v>86</v>
      </c>
      <c r="AV172" s="13" t="s">
        <v>84</v>
      </c>
      <c r="AW172" s="13" t="s">
        <v>33</v>
      </c>
      <c r="AX172" s="13" t="s">
        <v>76</v>
      </c>
      <c r="AY172" s="241" t="s">
        <v>132</v>
      </c>
    </row>
    <row r="173" s="14" customFormat="1">
      <c r="A173" s="14"/>
      <c r="B173" s="242"/>
      <c r="C173" s="243"/>
      <c r="D173" s="233" t="s">
        <v>142</v>
      </c>
      <c r="E173" s="244" t="s">
        <v>1</v>
      </c>
      <c r="F173" s="245" t="s">
        <v>167</v>
      </c>
      <c r="G173" s="243"/>
      <c r="H173" s="246">
        <v>5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142</v>
      </c>
      <c r="AU173" s="252" t="s">
        <v>86</v>
      </c>
      <c r="AV173" s="14" t="s">
        <v>86</v>
      </c>
      <c r="AW173" s="14" t="s">
        <v>33</v>
      </c>
      <c r="AX173" s="14" t="s">
        <v>84</v>
      </c>
      <c r="AY173" s="252" t="s">
        <v>132</v>
      </c>
    </row>
    <row r="174" s="2" customFormat="1" ht="66.75" customHeight="1">
      <c r="A174" s="38"/>
      <c r="B174" s="39"/>
      <c r="C174" s="218" t="s">
        <v>221</v>
      </c>
      <c r="D174" s="218" t="s">
        <v>135</v>
      </c>
      <c r="E174" s="219" t="s">
        <v>222</v>
      </c>
      <c r="F174" s="220" t="s">
        <v>223</v>
      </c>
      <c r="G174" s="221" t="s">
        <v>138</v>
      </c>
      <c r="H174" s="222">
        <v>11</v>
      </c>
      <c r="I174" s="223"/>
      <c r="J174" s="224">
        <f>ROUND(I174*H174,2)</f>
        <v>0</v>
      </c>
      <c r="K174" s="220" t="s">
        <v>139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0.0033800000000000002</v>
      </c>
      <c r="R174" s="227">
        <f>Q174*H174</f>
        <v>0.037180000000000005</v>
      </c>
      <c r="S174" s="227">
        <v>0.017000000000000001</v>
      </c>
      <c r="T174" s="228">
        <f>S174*H174</f>
        <v>0.187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213</v>
      </c>
      <c r="AT174" s="229" t="s">
        <v>135</v>
      </c>
      <c r="AU174" s="229" t="s">
        <v>86</v>
      </c>
      <c r="AY174" s="17" t="s">
        <v>132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213</v>
      </c>
      <c r="BM174" s="229" t="s">
        <v>224</v>
      </c>
    </row>
    <row r="175" s="13" customFormat="1">
      <c r="A175" s="13"/>
      <c r="B175" s="231"/>
      <c r="C175" s="232"/>
      <c r="D175" s="233" t="s">
        <v>142</v>
      </c>
      <c r="E175" s="234" t="s">
        <v>1</v>
      </c>
      <c r="F175" s="235" t="s">
        <v>225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142</v>
      </c>
      <c r="AU175" s="241" t="s">
        <v>86</v>
      </c>
      <c r="AV175" s="13" t="s">
        <v>84</v>
      </c>
      <c r="AW175" s="13" t="s">
        <v>33</v>
      </c>
      <c r="AX175" s="13" t="s">
        <v>76</v>
      </c>
      <c r="AY175" s="241" t="s">
        <v>132</v>
      </c>
    </row>
    <row r="176" s="14" customFormat="1">
      <c r="A176" s="14"/>
      <c r="B176" s="242"/>
      <c r="C176" s="243"/>
      <c r="D176" s="233" t="s">
        <v>142</v>
      </c>
      <c r="E176" s="244" t="s">
        <v>1</v>
      </c>
      <c r="F176" s="245" t="s">
        <v>197</v>
      </c>
      <c r="G176" s="243"/>
      <c r="H176" s="246">
        <v>11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142</v>
      </c>
      <c r="AU176" s="252" t="s">
        <v>86</v>
      </c>
      <c r="AV176" s="14" t="s">
        <v>86</v>
      </c>
      <c r="AW176" s="14" t="s">
        <v>33</v>
      </c>
      <c r="AX176" s="14" t="s">
        <v>84</v>
      </c>
      <c r="AY176" s="252" t="s">
        <v>132</v>
      </c>
    </row>
    <row r="177" s="2" customFormat="1" ht="44.25" customHeight="1">
      <c r="A177" s="38"/>
      <c r="B177" s="39"/>
      <c r="C177" s="218" t="s">
        <v>213</v>
      </c>
      <c r="D177" s="218" t="s">
        <v>135</v>
      </c>
      <c r="E177" s="219" t="s">
        <v>226</v>
      </c>
      <c r="F177" s="220" t="s">
        <v>227</v>
      </c>
      <c r="G177" s="221" t="s">
        <v>150</v>
      </c>
      <c r="H177" s="222">
        <v>179.44999999999999</v>
      </c>
      <c r="I177" s="223"/>
      <c r="J177" s="224">
        <f>ROUND(I177*H177,2)</f>
        <v>0</v>
      </c>
      <c r="K177" s="220" t="s">
        <v>139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0.01221</v>
      </c>
      <c r="R177" s="227">
        <f>Q177*H177</f>
        <v>2.1910845000000001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213</v>
      </c>
      <c r="AT177" s="229" t="s">
        <v>135</v>
      </c>
      <c r="AU177" s="229" t="s">
        <v>86</v>
      </c>
      <c r="AY177" s="17" t="s">
        <v>132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213</v>
      </c>
      <c r="BM177" s="229" t="s">
        <v>228</v>
      </c>
    </row>
    <row r="178" s="13" customFormat="1">
      <c r="A178" s="13"/>
      <c r="B178" s="231"/>
      <c r="C178" s="232"/>
      <c r="D178" s="233" t="s">
        <v>142</v>
      </c>
      <c r="E178" s="234" t="s">
        <v>1</v>
      </c>
      <c r="F178" s="235" t="s">
        <v>163</v>
      </c>
      <c r="G178" s="232"/>
      <c r="H178" s="234" t="s">
        <v>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142</v>
      </c>
      <c r="AU178" s="241" t="s">
        <v>86</v>
      </c>
      <c r="AV178" s="13" t="s">
        <v>84</v>
      </c>
      <c r="AW178" s="13" t="s">
        <v>33</v>
      </c>
      <c r="AX178" s="13" t="s">
        <v>76</v>
      </c>
      <c r="AY178" s="241" t="s">
        <v>132</v>
      </c>
    </row>
    <row r="179" s="13" customFormat="1">
      <c r="A179" s="13"/>
      <c r="B179" s="231"/>
      <c r="C179" s="232"/>
      <c r="D179" s="233" t="s">
        <v>142</v>
      </c>
      <c r="E179" s="234" t="s">
        <v>1</v>
      </c>
      <c r="F179" s="235" t="s">
        <v>229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142</v>
      </c>
      <c r="AU179" s="241" t="s">
        <v>86</v>
      </c>
      <c r="AV179" s="13" t="s">
        <v>84</v>
      </c>
      <c r="AW179" s="13" t="s">
        <v>33</v>
      </c>
      <c r="AX179" s="13" t="s">
        <v>76</v>
      </c>
      <c r="AY179" s="241" t="s">
        <v>132</v>
      </c>
    </row>
    <row r="180" s="13" customFormat="1">
      <c r="A180" s="13"/>
      <c r="B180" s="231"/>
      <c r="C180" s="232"/>
      <c r="D180" s="233" t="s">
        <v>142</v>
      </c>
      <c r="E180" s="234" t="s">
        <v>1</v>
      </c>
      <c r="F180" s="235" t="s">
        <v>230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142</v>
      </c>
      <c r="AU180" s="241" t="s">
        <v>86</v>
      </c>
      <c r="AV180" s="13" t="s">
        <v>84</v>
      </c>
      <c r="AW180" s="13" t="s">
        <v>33</v>
      </c>
      <c r="AX180" s="13" t="s">
        <v>76</v>
      </c>
      <c r="AY180" s="241" t="s">
        <v>132</v>
      </c>
    </row>
    <row r="181" s="14" customFormat="1">
      <c r="A181" s="14"/>
      <c r="B181" s="242"/>
      <c r="C181" s="243"/>
      <c r="D181" s="233" t="s">
        <v>142</v>
      </c>
      <c r="E181" s="244" t="s">
        <v>1</v>
      </c>
      <c r="F181" s="245" t="s">
        <v>231</v>
      </c>
      <c r="G181" s="243"/>
      <c r="H181" s="246">
        <v>179.44999999999999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142</v>
      </c>
      <c r="AU181" s="252" t="s">
        <v>86</v>
      </c>
      <c r="AV181" s="14" t="s">
        <v>86</v>
      </c>
      <c r="AW181" s="14" t="s">
        <v>33</v>
      </c>
      <c r="AX181" s="14" t="s">
        <v>84</v>
      </c>
      <c r="AY181" s="252" t="s">
        <v>132</v>
      </c>
    </row>
    <row r="182" s="2" customFormat="1" ht="37.8" customHeight="1">
      <c r="A182" s="38"/>
      <c r="B182" s="39"/>
      <c r="C182" s="218" t="s">
        <v>232</v>
      </c>
      <c r="D182" s="218" t="s">
        <v>135</v>
      </c>
      <c r="E182" s="219" t="s">
        <v>233</v>
      </c>
      <c r="F182" s="220" t="s">
        <v>234</v>
      </c>
      <c r="G182" s="221" t="s">
        <v>138</v>
      </c>
      <c r="H182" s="222">
        <v>5</v>
      </c>
      <c r="I182" s="223"/>
      <c r="J182" s="224">
        <f>ROUND(I182*H182,2)</f>
        <v>0</v>
      </c>
      <c r="K182" s="220" t="s">
        <v>139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3.0000000000000001E-05</v>
      </c>
      <c r="R182" s="227">
        <f>Q182*H182</f>
        <v>0.00015000000000000001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213</v>
      </c>
      <c r="AT182" s="229" t="s">
        <v>135</v>
      </c>
      <c r="AU182" s="229" t="s">
        <v>86</v>
      </c>
      <c r="AY182" s="17" t="s">
        <v>132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213</v>
      </c>
      <c r="BM182" s="229" t="s">
        <v>235</v>
      </c>
    </row>
    <row r="183" s="13" customFormat="1">
      <c r="A183" s="13"/>
      <c r="B183" s="231"/>
      <c r="C183" s="232"/>
      <c r="D183" s="233" t="s">
        <v>142</v>
      </c>
      <c r="E183" s="234" t="s">
        <v>1</v>
      </c>
      <c r="F183" s="235" t="s">
        <v>236</v>
      </c>
      <c r="G183" s="232"/>
      <c r="H183" s="234" t="s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142</v>
      </c>
      <c r="AU183" s="241" t="s">
        <v>86</v>
      </c>
      <c r="AV183" s="13" t="s">
        <v>84</v>
      </c>
      <c r="AW183" s="13" t="s">
        <v>33</v>
      </c>
      <c r="AX183" s="13" t="s">
        <v>76</v>
      </c>
      <c r="AY183" s="241" t="s">
        <v>132</v>
      </c>
    </row>
    <row r="184" s="14" customFormat="1">
      <c r="A184" s="14"/>
      <c r="B184" s="242"/>
      <c r="C184" s="243"/>
      <c r="D184" s="233" t="s">
        <v>142</v>
      </c>
      <c r="E184" s="244" t="s">
        <v>1</v>
      </c>
      <c r="F184" s="245" t="s">
        <v>167</v>
      </c>
      <c r="G184" s="243"/>
      <c r="H184" s="246">
        <v>5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142</v>
      </c>
      <c r="AU184" s="252" t="s">
        <v>86</v>
      </c>
      <c r="AV184" s="14" t="s">
        <v>86</v>
      </c>
      <c r="AW184" s="14" t="s">
        <v>33</v>
      </c>
      <c r="AX184" s="14" t="s">
        <v>84</v>
      </c>
      <c r="AY184" s="252" t="s">
        <v>132</v>
      </c>
    </row>
    <row r="185" s="2" customFormat="1" ht="24.15" customHeight="1">
      <c r="A185" s="38"/>
      <c r="B185" s="39"/>
      <c r="C185" s="253" t="s">
        <v>237</v>
      </c>
      <c r="D185" s="253" t="s">
        <v>238</v>
      </c>
      <c r="E185" s="254" t="s">
        <v>239</v>
      </c>
      <c r="F185" s="255" t="s">
        <v>240</v>
      </c>
      <c r="G185" s="256" t="s">
        <v>138</v>
      </c>
      <c r="H185" s="257">
        <v>5</v>
      </c>
      <c r="I185" s="258"/>
      <c r="J185" s="259">
        <f>ROUND(I185*H185,2)</f>
        <v>0</v>
      </c>
      <c r="K185" s="255" t="s">
        <v>139</v>
      </c>
      <c r="L185" s="260"/>
      <c r="M185" s="261" t="s">
        <v>1</v>
      </c>
      <c r="N185" s="262" t="s">
        <v>41</v>
      </c>
      <c r="O185" s="91"/>
      <c r="P185" s="227">
        <f>O185*H185</f>
        <v>0</v>
      </c>
      <c r="Q185" s="227">
        <v>0.0014</v>
      </c>
      <c r="R185" s="227">
        <f>Q185*H185</f>
        <v>0.0070000000000000001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241</v>
      </c>
      <c r="AT185" s="229" t="s">
        <v>238</v>
      </c>
      <c r="AU185" s="229" t="s">
        <v>86</v>
      </c>
      <c r="AY185" s="17" t="s">
        <v>132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213</v>
      </c>
      <c r="BM185" s="229" t="s">
        <v>242</v>
      </c>
    </row>
    <row r="186" s="2" customFormat="1" ht="37.8" customHeight="1">
      <c r="A186" s="38"/>
      <c r="B186" s="39"/>
      <c r="C186" s="218" t="s">
        <v>243</v>
      </c>
      <c r="D186" s="218" t="s">
        <v>135</v>
      </c>
      <c r="E186" s="219" t="s">
        <v>244</v>
      </c>
      <c r="F186" s="220" t="s">
        <v>245</v>
      </c>
      <c r="G186" s="221" t="s">
        <v>138</v>
      </c>
      <c r="H186" s="222">
        <v>11</v>
      </c>
      <c r="I186" s="223"/>
      <c r="J186" s="224">
        <f>ROUND(I186*H186,2)</f>
        <v>0</v>
      </c>
      <c r="K186" s="220" t="s">
        <v>139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6.0000000000000002E-05</v>
      </c>
      <c r="R186" s="227">
        <f>Q186*H186</f>
        <v>0.00066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213</v>
      </c>
      <c r="AT186" s="229" t="s">
        <v>135</v>
      </c>
      <c r="AU186" s="229" t="s">
        <v>86</v>
      </c>
      <c r="AY186" s="17" t="s">
        <v>132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213</v>
      </c>
      <c r="BM186" s="229" t="s">
        <v>246</v>
      </c>
    </row>
    <row r="187" s="13" customFormat="1">
      <c r="A187" s="13"/>
      <c r="B187" s="231"/>
      <c r="C187" s="232"/>
      <c r="D187" s="233" t="s">
        <v>142</v>
      </c>
      <c r="E187" s="234" t="s">
        <v>1</v>
      </c>
      <c r="F187" s="235" t="s">
        <v>247</v>
      </c>
      <c r="G187" s="232"/>
      <c r="H187" s="234" t="s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142</v>
      </c>
      <c r="AU187" s="241" t="s">
        <v>86</v>
      </c>
      <c r="AV187" s="13" t="s">
        <v>84</v>
      </c>
      <c r="AW187" s="13" t="s">
        <v>33</v>
      </c>
      <c r="AX187" s="13" t="s">
        <v>76</v>
      </c>
      <c r="AY187" s="241" t="s">
        <v>132</v>
      </c>
    </row>
    <row r="188" s="14" customFormat="1">
      <c r="A188" s="14"/>
      <c r="B188" s="242"/>
      <c r="C188" s="243"/>
      <c r="D188" s="233" t="s">
        <v>142</v>
      </c>
      <c r="E188" s="244" t="s">
        <v>1</v>
      </c>
      <c r="F188" s="245" t="s">
        <v>197</v>
      </c>
      <c r="G188" s="243"/>
      <c r="H188" s="246">
        <v>11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142</v>
      </c>
      <c r="AU188" s="252" t="s">
        <v>86</v>
      </c>
      <c r="AV188" s="14" t="s">
        <v>86</v>
      </c>
      <c r="AW188" s="14" t="s">
        <v>33</v>
      </c>
      <c r="AX188" s="14" t="s">
        <v>84</v>
      </c>
      <c r="AY188" s="252" t="s">
        <v>132</v>
      </c>
    </row>
    <row r="189" s="2" customFormat="1" ht="24.15" customHeight="1">
      <c r="A189" s="38"/>
      <c r="B189" s="39"/>
      <c r="C189" s="253" t="s">
        <v>248</v>
      </c>
      <c r="D189" s="253" t="s">
        <v>238</v>
      </c>
      <c r="E189" s="254" t="s">
        <v>249</v>
      </c>
      <c r="F189" s="255" t="s">
        <v>250</v>
      </c>
      <c r="G189" s="256" t="s">
        <v>138</v>
      </c>
      <c r="H189" s="257">
        <v>11</v>
      </c>
      <c r="I189" s="258"/>
      <c r="J189" s="259">
        <f>ROUND(I189*H189,2)</f>
        <v>0</v>
      </c>
      <c r="K189" s="255" t="s">
        <v>139</v>
      </c>
      <c r="L189" s="260"/>
      <c r="M189" s="261" t="s">
        <v>1</v>
      </c>
      <c r="N189" s="262" t="s">
        <v>41</v>
      </c>
      <c r="O189" s="91"/>
      <c r="P189" s="227">
        <f>O189*H189</f>
        <v>0</v>
      </c>
      <c r="Q189" s="227">
        <v>0.0089999999999999993</v>
      </c>
      <c r="R189" s="227">
        <f>Q189*H189</f>
        <v>0.098999999999999991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241</v>
      </c>
      <c r="AT189" s="229" t="s">
        <v>238</v>
      </c>
      <c r="AU189" s="229" t="s">
        <v>86</v>
      </c>
      <c r="AY189" s="17" t="s">
        <v>132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213</v>
      </c>
      <c r="BM189" s="229" t="s">
        <v>251</v>
      </c>
    </row>
    <row r="190" s="2" customFormat="1">
      <c r="A190" s="38"/>
      <c r="B190" s="39"/>
      <c r="C190" s="40"/>
      <c r="D190" s="233" t="s">
        <v>252</v>
      </c>
      <c r="E190" s="40"/>
      <c r="F190" s="263" t="s">
        <v>253</v>
      </c>
      <c r="G190" s="40"/>
      <c r="H190" s="40"/>
      <c r="I190" s="264"/>
      <c r="J190" s="40"/>
      <c r="K190" s="40"/>
      <c r="L190" s="44"/>
      <c r="M190" s="265"/>
      <c r="N190" s="266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252</v>
      </c>
      <c r="AU190" s="17" t="s">
        <v>86</v>
      </c>
    </row>
    <row r="191" s="2" customFormat="1" ht="78" customHeight="1">
      <c r="A191" s="38"/>
      <c r="B191" s="39"/>
      <c r="C191" s="218" t="s">
        <v>7</v>
      </c>
      <c r="D191" s="218" t="s">
        <v>135</v>
      </c>
      <c r="E191" s="219" t="s">
        <v>254</v>
      </c>
      <c r="F191" s="220" t="s">
        <v>255</v>
      </c>
      <c r="G191" s="221" t="s">
        <v>180</v>
      </c>
      <c r="H191" s="222">
        <v>2.3399999999999999</v>
      </c>
      <c r="I191" s="223"/>
      <c r="J191" s="224">
        <f>ROUND(I191*H191,2)</f>
        <v>0</v>
      </c>
      <c r="K191" s="220" t="s">
        <v>139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213</v>
      </c>
      <c r="AT191" s="229" t="s">
        <v>135</v>
      </c>
      <c r="AU191" s="229" t="s">
        <v>86</v>
      </c>
      <c r="AY191" s="17" t="s">
        <v>132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213</v>
      </c>
      <c r="BM191" s="229" t="s">
        <v>256</v>
      </c>
    </row>
    <row r="192" s="2" customFormat="1" ht="90" customHeight="1">
      <c r="A192" s="38"/>
      <c r="B192" s="39"/>
      <c r="C192" s="218" t="s">
        <v>156</v>
      </c>
      <c r="D192" s="218" t="s">
        <v>135</v>
      </c>
      <c r="E192" s="219" t="s">
        <v>257</v>
      </c>
      <c r="F192" s="220" t="s">
        <v>258</v>
      </c>
      <c r="G192" s="221" t="s">
        <v>180</v>
      </c>
      <c r="H192" s="222">
        <v>2.3399999999999999</v>
      </c>
      <c r="I192" s="223"/>
      <c r="J192" s="224">
        <f>ROUND(I192*H192,2)</f>
        <v>0</v>
      </c>
      <c r="K192" s="220" t="s">
        <v>139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213</v>
      </c>
      <c r="AT192" s="229" t="s">
        <v>135</v>
      </c>
      <c r="AU192" s="229" t="s">
        <v>86</v>
      </c>
      <c r="AY192" s="17" t="s">
        <v>132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213</v>
      </c>
      <c r="BM192" s="229" t="s">
        <v>259</v>
      </c>
    </row>
    <row r="193" s="12" customFormat="1" ht="22.8" customHeight="1">
      <c r="A193" s="12"/>
      <c r="B193" s="202"/>
      <c r="C193" s="203"/>
      <c r="D193" s="204" t="s">
        <v>75</v>
      </c>
      <c r="E193" s="216" t="s">
        <v>260</v>
      </c>
      <c r="F193" s="216" t="s">
        <v>261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SUM(P194:P204)</f>
        <v>0</v>
      </c>
      <c r="Q193" s="210"/>
      <c r="R193" s="211">
        <f>SUM(R194:R204)</f>
        <v>0.001005</v>
      </c>
      <c r="S193" s="210"/>
      <c r="T193" s="212">
        <f>SUM(T194:T204)</f>
        <v>0.75599999999999989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86</v>
      </c>
      <c r="AT193" s="214" t="s">
        <v>75</v>
      </c>
      <c r="AU193" s="214" t="s">
        <v>84</v>
      </c>
      <c r="AY193" s="213" t="s">
        <v>132</v>
      </c>
      <c r="BK193" s="215">
        <f>SUM(BK194:BK204)</f>
        <v>0</v>
      </c>
    </row>
    <row r="194" s="2" customFormat="1" ht="24.15" customHeight="1">
      <c r="A194" s="38"/>
      <c r="B194" s="39"/>
      <c r="C194" s="218" t="s">
        <v>262</v>
      </c>
      <c r="D194" s="218" t="s">
        <v>135</v>
      </c>
      <c r="E194" s="219" t="s">
        <v>263</v>
      </c>
      <c r="F194" s="220" t="s">
        <v>264</v>
      </c>
      <c r="G194" s="221" t="s">
        <v>150</v>
      </c>
      <c r="H194" s="222">
        <v>84</v>
      </c>
      <c r="I194" s="223"/>
      <c r="J194" s="224">
        <f>ROUND(I194*H194,2)</f>
        <v>0</v>
      </c>
      <c r="K194" s="220" t="s">
        <v>139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0.0089999999999999993</v>
      </c>
      <c r="T194" s="228">
        <f>S194*H194</f>
        <v>0.75599999999999989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213</v>
      </c>
      <c r="AT194" s="229" t="s">
        <v>135</v>
      </c>
      <c r="AU194" s="229" t="s">
        <v>86</v>
      </c>
      <c r="AY194" s="17" t="s">
        <v>132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213</v>
      </c>
      <c r="BM194" s="229" t="s">
        <v>265</v>
      </c>
    </row>
    <row r="195" s="13" customFormat="1">
      <c r="A195" s="13"/>
      <c r="B195" s="231"/>
      <c r="C195" s="232"/>
      <c r="D195" s="233" t="s">
        <v>142</v>
      </c>
      <c r="E195" s="234" t="s">
        <v>1</v>
      </c>
      <c r="F195" s="235" t="s">
        <v>162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142</v>
      </c>
      <c r="AU195" s="241" t="s">
        <v>86</v>
      </c>
      <c r="AV195" s="13" t="s">
        <v>84</v>
      </c>
      <c r="AW195" s="13" t="s">
        <v>33</v>
      </c>
      <c r="AX195" s="13" t="s">
        <v>76</v>
      </c>
      <c r="AY195" s="241" t="s">
        <v>132</v>
      </c>
    </row>
    <row r="196" s="13" customFormat="1">
      <c r="A196" s="13"/>
      <c r="B196" s="231"/>
      <c r="C196" s="232"/>
      <c r="D196" s="233" t="s">
        <v>142</v>
      </c>
      <c r="E196" s="234" t="s">
        <v>1</v>
      </c>
      <c r="F196" s="235" t="s">
        <v>266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142</v>
      </c>
      <c r="AU196" s="241" t="s">
        <v>86</v>
      </c>
      <c r="AV196" s="13" t="s">
        <v>84</v>
      </c>
      <c r="AW196" s="13" t="s">
        <v>33</v>
      </c>
      <c r="AX196" s="13" t="s">
        <v>76</v>
      </c>
      <c r="AY196" s="241" t="s">
        <v>132</v>
      </c>
    </row>
    <row r="197" s="14" customFormat="1">
      <c r="A197" s="14"/>
      <c r="B197" s="242"/>
      <c r="C197" s="243"/>
      <c r="D197" s="233" t="s">
        <v>142</v>
      </c>
      <c r="E197" s="244" t="s">
        <v>1</v>
      </c>
      <c r="F197" s="245" t="s">
        <v>267</v>
      </c>
      <c r="G197" s="243"/>
      <c r="H197" s="246">
        <v>84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142</v>
      </c>
      <c r="AU197" s="252" t="s">
        <v>86</v>
      </c>
      <c r="AV197" s="14" t="s">
        <v>86</v>
      </c>
      <c r="AW197" s="14" t="s">
        <v>33</v>
      </c>
      <c r="AX197" s="14" t="s">
        <v>84</v>
      </c>
      <c r="AY197" s="252" t="s">
        <v>132</v>
      </c>
    </row>
    <row r="198" s="2" customFormat="1" ht="16.5" customHeight="1">
      <c r="A198" s="38"/>
      <c r="B198" s="39"/>
      <c r="C198" s="218" t="s">
        <v>268</v>
      </c>
      <c r="D198" s="218" t="s">
        <v>135</v>
      </c>
      <c r="E198" s="219" t="s">
        <v>269</v>
      </c>
      <c r="F198" s="220" t="s">
        <v>270</v>
      </c>
      <c r="G198" s="221" t="s">
        <v>150</v>
      </c>
      <c r="H198" s="222">
        <v>0.10000000000000001</v>
      </c>
      <c r="I198" s="223"/>
      <c r="J198" s="224">
        <f>ROUND(I198*H198,2)</f>
        <v>0</v>
      </c>
      <c r="K198" s="220" t="s">
        <v>139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5.0000000000000002E-05</v>
      </c>
      <c r="R198" s="227">
        <f>Q198*H198</f>
        <v>5.0000000000000004E-06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213</v>
      </c>
      <c r="AT198" s="229" t="s">
        <v>135</v>
      </c>
      <c r="AU198" s="229" t="s">
        <v>86</v>
      </c>
      <c r="AY198" s="17" t="s">
        <v>132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213</v>
      </c>
      <c r="BM198" s="229" t="s">
        <v>271</v>
      </c>
    </row>
    <row r="199" s="13" customFormat="1">
      <c r="A199" s="13"/>
      <c r="B199" s="231"/>
      <c r="C199" s="232"/>
      <c r="D199" s="233" t="s">
        <v>142</v>
      </c>
      <c r="E199" s="234" t="s">
        <v>1</v>
      </c>
      <c r="F199" s="235" t="s">
        <v>272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142</v>
      </c>
      <c r="AU199" s="241" t="s">
        <v>86</v>
      </c>
      <c r="AV199" s="13" t="s">
        <v>84</v>
      </c>
      <c r="AW199" s="13" t="s">
        <v>33</v>
      </c>
      <c r="AX199" s="13" t="s">
        <v>76</v>
      </c>
      <c r="AY199" s="241" t="s">
        <v>132</v>
      </c>
    </row>
    <row r="200" s="13" customFormat="1">
      <c r="A200" s="13"/>
      <c r="B200" s="231"/>
      <c r="C200" s="232"/>
      <c r="D200" s="233" t="s">
        <v>142</v>
      </c>
      <c r="E200" s="234" t="s">
        <v>1</v>
      </c>
      <c r="F200" s="235" t="s">
        <v>273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142</v>
      </c>
      <c r="AU200" s="241" t="s">
        <v>86</v>
      </c>
      <c r="AV200" s="13" t="s">
        <v>84</v>
      </c>
      <c r="AW200" s="13" t="s">
        <v>33</v>
      </c>
      <c r="AX200" s="13" t="s">
        <v>76</v>
      </c>
      <c r="AY200" s="241" t="s">
        <v>132</v>
      </c>
    </row>
    <row r="201" s="14" customFormat="1">
      <c r="A201" s="14"/>
      <c r="B201" s="242"/>
      <c r="C201" s="243"/>
      <c r="D201" s="233" t="s">
        <v>142</v>
      </c>
      <c r="E201" s="244" t="s">
        <v>1</v>
      </c>
      <c r="F201" s="245" t="s">
        <v>274</v>
      </c>
      <c r="G201" s="243"/>
      <c r="H201" s="246">
        <v>0.10000000000000001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142</v>
      </c>
      <c r="AU201" s="252" t="s">
        <v>86</v>
      </c>
      <c r="AV201" s="14" t="s">
        <v>86</v>
      </c>
      <c r="AW201" s="14" t="s">
        <v>33</v>
      </c>
      <c r="AX201" s="14" t="s">
        <v>84</v>
      </c>
      <c r="AY201" s="252" t="s">
        <v>132</v>
      </c>
    </row>
    <row r="202" s="2" customFormat="1" ht="16.5" customHeight="1">
      <c r="A202" s="38"/>
      <c r="B202" s="39"/>
      <c r="C202" s="253" t="s">
        <v>275</v>
      </c>
      <c r="D202" s="253" t="s">
        <v>238</v>
      </c>
      <c r="E202" s="254" t="s">
        <v>276</v>
      </c>
      <c r="F202" s="255" t="s">
        <v>277</v>
      </c>
      <c r="G202" s="256" t="s">
        <v>150</v>
      </c>
      <c r="H202" s="257">
        <v>0.10000000000000001</v>
      </c>
      <c r="I202" s="258"/>
      <c r="J202" s="259">
        <f>ROUND(I202*H202,2)</f>
        <v>0</v>
      </c>
      <c r="K202" s="255" t="s">
        <v>139</v>
      </c>
      <c r="L202" s="260"/>
      <c r="M202" s="261" t="s">
        <v>1</v>
      </c>
      <c r="N202" s="262" t="s">
        <v>41</v>
      </c>
      <c r="O202" s="91"/>
      <c r="P202" s="227">
        <f>O202*H202</f>
        <v>0</v>
      </c>
      <c r="Q202" s="227">
        <v>0.01</v>
      </c>
      <c r="R202" s="227">
        <f>Q202*H202</f>
        <v>0.001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241</v>
      </c>
      <c r="AT202" s="229" t="s">
        <v>238</v>
      </c>
      <c r="AU202" s="229" t="s">
        <v>86</v>
      </c>
      <c r="AY202" s="17" t="s">
        <v>132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213</v>
      </c>
      <c r="BM202" s="229" t="s">
        <v>278</v>
      </c>
    </row>
    <row r="203" s="2" customFormat="1" ht="55.5" customHeight="1">
      <c r="A203" s="38"/>
      <c r="B203" s="39"/>
      <c r="C203" s="218" t="s">
        <v>279</v>
      </c>
      <c r="D203" s="218" t="s">
        <v>135</v>
      </c>
      <c r="E203" s="219" t="s">
        <v>280</v>
      </c>
      <c r="F203" s="220" t="s">
        <v>281</v>
      </c>
      <c r="G203" s="221" t="s">
        <v>180</v>
      </c>
      <c r="H203" s="222">
        <v>0.001</v>
      </c>
      <c r="I203" s="223"/>
      <c r="J203" s="224">
        <f>ROUND(I203*H203,2)</f>
        <v>0</v>
      </c>
      <c r="K203" s="220" t="s">
        <v>139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213</v>
      </c>
      <c r="AT203" s="229" t="s">
        <v>135</v>
      </c>
      <c r="AU203" s="229" t="s">
        <v>86</v>
      </c>
      <c r="AY203" s="17" t="s">
        <v>132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213</v>
      </c>
      <c r="BM203" s="229" t="s">
        <v>282</v>
      </c>
    </row>
    <row r="204" s="2" customFormat="1" ht="66.75" customHeight="1">
      <c r="A204" s="38"/>
      <c r="B204" s="39"/>
      <c r="C204" s="218" t="s">
        <v>283</v>
      </c>
      <c r="D204" s="218" t="s">
        <v>135</v>
      </c>
      <c r="E204" s="219" t="s">
        <v>284</v>
      </c>
      <c r="F204" s="220" t="s">
        <v>285</v>
      </c>
      <c r="G204" s="221" t="s">
        <v>180</v>
      </c>
      <c r="H204" s="222">
        <v>0.001</v>
      </c>
      <c r="I204" s="223"/>
      <c r="J204" s="224">
        <f>ROUND(I204*H204,2)</f>
        <v>0</v>
      </c>
      <c r="K204" s="220" t="s">
        <v>139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213</v>
      </c>
      <c r="AT204" s="229" t="s">
        <v>135</v>
      </c>
      <c r="AU204" s="229" t="s">
        <v>86</v>
      </c>
      <c r="AY204" s="17" t="s">
        <v>132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213</v>
      </c>
      <c r="BM204" s="229" t="s">
        <v>286</v>
      </c>
    </row>
    <row r="205" s="12" customFormat="1" ht="22.8" customHeight="1">
      <c r="A205" s="12"/>
      <c r="B205" s="202"/>
      <c r="C205" s="203"/>
      <c r="D205" s="204" t="s">
        <v>75</v>
      </c>
      <c r="E205" s="216" t="s">
        <v>287</v>
      </c>
      <c r="F205" s="216" t="s">
        <v>288</v>
      </c>
      <c r="G205" s="203"/>
      <c r="H205" s="203"/>
      <c r="I205" s="206"/>
      <c r="J205" s="217">
        <f>BK205</f>
        <v>0</v>
      </c>
      <c r="K205" s="203"/>
      <c r="L205" s="208"/>
      <c r="M205" s="209"/>
      <c r="N205" s="210"/>
      <c r="O205" s="210"/>
      <c r="P205" s="211">
        <f>SUM(P206:P231)</f>
        <v>0</v>
      </c>
      <c r="Q205" s="210"/>
      <c r="R205" s="211">
        <f>SUM(R206:R231)</f>
        <v>0.32029950000000001</v>
      </c>
      <c r="S205" s="210"/>
      <c r="T205" s="212">
        <f>SUM(T206:T231)</f>
        <v>0.013680000000000001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86</v>
      </c>
      <c r="AT205" s="214" t="s">
        <v>75</v>
      </c>
      <c r="AU205" s="214" t="s">
        <v>84</v>
      </c>
      <c r="AY205" s="213" t="s">
        <v>132</v>
      </c>
      <c r="BK205" s="215">
        <f>SUM(BK206:BK231)</f>
        <v>0</v>
      </c>
    </row>
    <row r="206" s="2" customFormat="1" ht="24.15" customHeight="1">
      <c r="A206" s="38"/>
      <c r="B206" s="39"/>
      <c r="C206" s="218" t="s">
        <v>289</v>
      </c>
      <c r="D206" s="218" t="s">
        <v>135</v>
      </c>
      <c r="E206" s="219" t="s">
        <v>290</v>
      </c>
      <c r="F206" s="220" t="s">
        <v>291</v>
      </c>
      <c r="G206" s="221" t="s">
        <v>150</v>
      </c>
      <c r="H206" s="222">
        <v>299.44999999999999</v>
      </c>
      <c r="I206" s="223"/>
      <c r="J206" s="224">
        <f>ROUND(I206*H206,2)</f>
        <v>0</v>
      </c>
      <c r="K206" s="220" t="s">
        <v>139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213</v>
      </c>
      <c r="AT206" s="229" t="s">
        <v>135</v>
      </c>
      <c r="AU206" s="229" t="s">
        <v>86</v>
      </c>
      <c r="AY206" s="17" t="s">
        <v>132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213</v>
      </c>
      <c r="BM206" s="229" t="s">
        <v>292</v>
      </c>
    </row>
    <row r="207" s="13" customFormat="1">
      <c r="A207" s="13"/>
      <c r="B207" s="231"/>
      <c r="C207" s="232"/>
      <c r="D207" s="233" t="s">
        <v>142</v>
      </c>
      <c r="E207" s="234" t="s">
        <v>1</v>
      </c>
      <c r="F207" s="235" t="s">
        <v>293</v>
      </c>
      <c r="G207" s="232"/>
      <c r="H207" s="234" t="s">
        <v>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142</v>
      </c>
      <c r="AU207" s="241" t="s">
        <v>86</v>
      </c>
      <c r="AV207" s="13" t="s">
        <v>84</v>
      </c>
      <c r="AW207" s="13" t="s">
        <v>33</v>
      </c>
      <c r="AX207" s="13" t="s">
        <v>76</v>
      </c>
      <c r="AY207" s="241" t="s">
        <v>132</v>
      </c>
    </row>
    <row r="208" s="14" customFormat="1">
      <c r="A208" s="14"/>
      <c r="B208" s="242"/>
      <c r="C208" s="243"/>
      <c r="D208" s="233" t="s">
        <v>142</v>
      </c>
      <c r="E208" s="244" t="s">
        <v>1</v>
      </c>
      <c r="F208" s="245" t="s">
        <v>294</v>
      </c>
      <c r="G208" s="243"/>
      <c r="H208" s="246">
        <v>299.44999999999999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142</v>
      </c>
      <c r="AU208" s="252" t="s">
        <v>86</v>
      </c>
      <c r="AV208" s="14" t="s">
        <v>86</v>
      </c>
      <c r="AW208" s="14" t="s">
        <v>33</v>
      </c>
      <c r="AX208" s="14" t="s">
        <v>84</v>
      </c>
      <c r="AY208" s="252" t="s">
        <v>132</v>
      </c>
    </row>
    <row r="209" s="2" customFormat="1" ht="24.15" customHeight="1">
      <c r="A209" s="38"/>
      <c r="B209" s="39"/>
      <c r="C209" s="218" t="s">
        <v>295</v>
      </c>
      <c r="D209" s="218" t="s">
        <v>135</v>
      </c>
      <c r="E209" s="219" t="s">
        <v>296</v>
      </c>
      <c r="F209" s="220" t="s">
        <v>297</v>
      </c>
      <c r="G209" s="221" t="s">
        <v>150</v>
      </c>
      <c r="H209" s="222">
        <v>180</v>
      </c>
      <c r="I209" s="223"/>
      <c r="J209" s="224">
        <f>ROUND(I209*H209,2)</f>
        <v>0</v>
      </c>
      <c r="K209" s="220" t="s">
        <v>139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3.0000000000000001E-05</v>
      </c>
      <c r="T209" s="228">
        <f>S209*H209</f>
        <v>0.0054000000000000003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213</v>
      </c>
      <c r="AT209" s="229" t="s">
        <v>135</v>
      </c>
      <c r="AU209" s="229" t="s">
        <v>86</v>
      </c>
      <c r="AY209" s="17" t="s">
        <v>132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213</v>
      </c>
      <c r="BM209" s="229" t="s">
        <v>298</v>
      </c>
    </row>
    <row r="210" s="13" customFormat="1">
      <c r="A210" s="13"/>
      <c r="B210" s="231"/>
      <c r="C210" s="232"/>
      <c r="D210" s="233" t="s">
        <v>142</v>
      </c>
      <c r="E210" s="234" t="s">
        <v>1</v>
      </c>
      <c r="F210" s="235" t="s">
        <v>299</v>
      </c>
      <c r="G210" s="232"/>
      <c r="H210" s="234" t="s">
        <v>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142</v>
      </c>
      <c r="AU210" s="241" t="s">
        <v>86</v>
      </c>
      <c r="AV210" s="13" t="s">
        <v>84</v>
      </c>
      <c r="AW210" s="13" t="s">
        <v>33</v>
      </c>
      <c r="AX210" s="13" t="s">
        <v>76</v>
      </c>
      <c r="AY210" s="241" t="s">
        <v>132</v>
      </c>
    </row>
    <row r="211" s="14" customFormat="1">
      <c r="A211" s="14"/>
      <c r="B211" s="242"/>
      <c r="C211" s="243"/>
      <c r="D211" s="233" t="s">
        <v>142</v>
      </c>
      <c r="E211" s="244" t="s">
        <v>1</v>
      </c>
      <c r="F211" s="245" t="s">
        <v>300</v>
      </c>
      <c r="G211" s="243"/>
      <c r="H211" s="246">
        <v>180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142</v>
      </c>
      <c r="AU211" s="252" t="s">
        <v>86</v>
      </c>
      <c r="AV211" s="14" t="s">
        <v>86</v>
      </c>
      <c r="AW211" s="14" t="s">
        <v>33</v>
      </c>
      <c r="AX211" s="14" t="s">
        <v>84</v>
      </c>
      <c r="AY211" s="252" t="s">
        <v>132</v>
      </c>
    </row>
    <row r="212" s="2" customFormat="1" ht="16.5" customHeight="1">
      <c r="A212" s="38"/>
      <c r="B212" s="39"/>
      <c r="C212" s="253" t="s">
        <v>301</v>
      </c>
      <c r="D212" s="253" t="s">
        <v>238</v>
      </c>
      <c r="E212" s="254" t="s">
        <v>302</v>
      </c>
      <c r="F212" s="255" t="s">
        <v>303</v>
      </c>
      <c r="G212" s="256" t="s">
        <v>150</v>
      </c>
      <c r="H212" s="257">
        <v>189</v>
      </c>
      <c r="I212" s="258"/>
      <c r="J212" s="259">
        <f>ROUND(I212*H212,2)</f>
        <v>0</v>
      </c>
      <c r="K212" s="255" t="s">
        <v>139</v>
      </c>
      <c r="L212" s="260"/>
      <c r="M212" s="261" t="s">
        <v>1</v>
      </c>
      <c r="N212" s="262" t="s">
        <v>41</v>
      </c>
      <c r="O212" s="91"/>
      <c r="P212" s="227">
        <f>O212*H212</f>
        <v>0</v>
      </c>
      <c r="Q212" s="227">
        <v>0.00035</v>
      </c>
      <c r="R212" s="227">
        <f>Q212*H212</f>
        <v>0.06615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241</v>
      </c>
      <c r="AT212" s="229" t="s">
        <v>238</v>
      </c>
      <c r="AU212" s="229" t="s">
        <v>86</v>
      </c>
      <c r="AY212" s="17" t="s">
        <v>132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213</v>
      </c>
      <c r="BM212" s="229" t="s">
        <v>304</v>
      </c>
    </row>
    <row r="213" s="14" customFormat="1">
      <c r="A213" s="14"/>
      <c r="B213" s="242"/>
      <c r="C213" s="243"/>
      <c r="D213" s="233" t="s">
        <v>142</v>
      </c>
      <c r="E213" s="243"/>
      <c r="F213" s="245" t="s">
        <v>305</v>
      </c>
      <c r="G213" s="243"/>
      <c r="H213" s="246">
        <v>189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142</v>
      </c>
      <c r="AU213" s="252" t="s">
        <v>86</v>
      </c>
      <c r="AV213" s="14" t="s">
        <v>86</v>
      </c>
      <c r="AW213" s="14" t="s">
        <v>4</v>
      </c>
      <c r="AX213" s="14" t="s">
        <v>84</v>
      </c>
      <c r="AY213" s="252" t="s">
        <v>132</v>
      </c>
    </row>
    <row r="214" s="2" customFormat="1" ht="44.25" customHeight="1">
      <c r="A214" s="38"/>
      <c r="B214" s="39"/>
      <c r="C214" s="218" t="s">
        <v>306</v>
      </c>
      <c r="D214" s="218" t="s">
        <v>135</v>
      </c>
      <c r="E214" s="219" t="s">
        <v>307</v>
      </c>
      <c r="F214" s="220" t="s">
        <v>308</v>
      </c>
      <c r="G214" s="221" t="s">
        <v>150</v>
      </c>
      <c r="H214" s="222">
        <v>36</v>
      </c>
      <c r="I214" s="223"/>
      <c r="J214" s="224">
        <f>ROUND(I214*H214,2)</f>
        <v>0</v>
      </c>
      <c r="K214" s="220" t="s">
        <v>139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3.0000000000000001E-05</v>
      </c>
      <c r="T214" s="228">
        <f>S214*H214</f>
        <v>0.00108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213</v>
      </c>
      <c r="AT214" s="229" t="s">
        <v>135</v>
      </c>
      <c r="AU214" s="229" t="s">
        <v>86</v>
      </c>
      <c r="AY214" s="17" t="s">
        <v>132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213</v>
      </c>
      <c r="BM214" s="229" t="s">
        <v>309</v>
      </c>
    </row>
    <row r="215" s="13" customFormat="1">
      <c r="A215" s="13"/>
      <c r="B215" s="231"/>
      <c r="C215" s="232"/>
      <c r="D215" s="233" t="s">
        <v>142</v>
      </c>
      <c r="E215" s="234" t="s">
        <v>1</v>
      </c>
      <c r="F215" s="235" t="s">
        <v>310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142</v>
      </c>
      <c r="AU215" s="241" t="s">
        <v>86</v>
      </c>
      <c r="AV215" s="13" t="s">
        <v>84</v>
      </c>
      <c r="AW215" s="13" t="s">
        <v>33</v>
      </c>
      <c r="AX215" s="13" t="s">
        <v>76</v>
      </c>
      <c r="AY215" s="241" t="s">
        <v>132</v>
      </c>
    </row>
    <row r="216" s="14" customFormat="1">
      <c r="A216" s="14"/>
      <c r="B216" s="242"/>
      <c r="C216" s="243"/>
      <c r="D216" s="233" t="s">
        <v>142</v>
      </c>
      <c r="E216" s="244" t="s">
        <v>1</v>
      </c>
      <c r="F216" s="245" t="s">
        <v>311</v>
      </c>
      <c r="G216" s="243"/>
      <c r="H216" s="246">
        <v>36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142</v>
      </c>
      <c r="AU216" s="252" t="s">
        <v>86</v>
      </c>
      <c r="AV216" s="14" t="s">
        <v>86</v>
      </c>
      <c r="AW216" s="14" t="s">
        <v>33</v>
      </c>
      <c r="AX216" s="14" t="s">
        <v>84</v>
      </c>
      <c r="AY216" s="252" t="s">
        <v>132</v>
      </c>
    </row>
    <row r="217" s="2" customFormat="1" ht="16.5" customHeight="1">
      <c r="A217" s="38"/>
      <c r="B217" s="39"/>
      <c r="C217" s="253" t="s">
        <v>241</v>
      </c>
      <c r="D217" s="253" t="s">
        <v>238</v>
      </c>
      <c r="E217" s="254" t="s">
        <v>302</v>
      </c>
      <c r="F217" s="255" t="s">
        <v>303</v>
      </c>
      <c r="G217" s="256" t="s">
        <v>150</v>
      </c>
      <c r="H217" s="257">
        <v>37.799999999999997</v>
      </c>
      <c r="I217" s="258"/>
      <c r="J217" s="259">
        <f>ROUND(I217*H217,2)</f>
        <v>0</v>
      </c>
      <c r="K217" s="255" t="s">
        <v>139</v>
      </c>
      <c r="L217" s="260"/>
      <c r="M217" s="261" t="s">
        <v>1</v>
      </c>
      <c r="N217" s="262" t="s">
        <v>41</v>
      </c>
      <c r="O217" s="91"/>
      <c r="P217" s="227">
        <f>O217*H217</f>
        <v>0</v>
      </c>
      <c r="Q217" s="227">
        <v>0.00035</v>
      </c>
      <c r="R217" s="227">
        <f>Q217*H217</f>
        <v>0.013229999999999999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241</v>
      </c>
      <c r="AT217" s="229" t="s">
        <v>238</v>
      </c>
      <c r="AU217" s="229" t="s">
        <v>86</v>
      </c>
      <c r="AY217" s="17" t="s">
        <v>132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213</v>
      </c>
      <c r="BM217" s="229" t="s">
        <v>312</v>
      </c>
    </row>
    <row r="218" s="14" customFormat="1">
      <c r="A218" s="14"/>
      <c r="B218" s="242"/>
      <c r="C218" s="243"/>
      <c r="D218" s="233" t="s">
        <v>142</v>
      </c>
      <c r="E218" s="243"/>
      <c r="F218" s="245" t="s">
        <v>313</v>
      </c>
      <c r="G218" s="243"/>
      <c r="H218" s="246">
        <v>37.799999999999997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142</v>
      </c>
      <c r="AU218" s="252" t="s">
        <v>86</v>
      </c>
      <c r="AV218" s="14" t="s">
        <v>86</v>
      </c>
      <c r="AW218" s="14" t="s">
        <v>4</v>
      </c>
      <c r="AX218" s="14" t="s">
        <v>84</v>
      </c>
      <c r="AY218" s="252" t="s">
        <v>132</v>
      </c>
    </row>
    <row r="219" s="2" customFormat="1" ht="55.5" customHeight="1">
      <c r="A219" s="38"/>
      <c r="B219" s="39"/>
      <c r="C219" s="218" t="s">
        <v>314</v>
      </c>
      <c r="D219" s="218" t="s">
        <v>135</v>
      </c>
      <c r="E219" s="219" t="s">
        <v>315</v>
      </c>
      <c r="F219" s="220" t="s">
        <v>316</v>
      </c>
      <c r="G219" s="221" t="s">
        <v>150</v>
      </c>
      <c r="H219" s="222">
        <v>240</v>
      </c>
      <c r="I219" s="223"/>
      <c r="J219" s="224">
        <f>ROUND(I219*H219,2)</f>
        <v>0</v>
      </c>
      <c r="K219" s="220" t="s">
        <v>139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3.0000000000000001E-05</v>
      </c>
      <c r="T219" s="228">
        <f>S219*H219</f>
        <v>0.0071999999999999998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213</v>
      </c>
      <c r="AT219" s="229" t="s">
        <v>135</v>
      </c>
      <c r="AU219" s="229" t="s">
        <v>86</v>
      </c>
      <c r="AY219" s="17" t="s">
        <v>132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213</v>
      </c>
      <c r="BM219" s="229" t="s">
        <v>317</v>
      </c>
    </row>
    <row r="220" s="13" customFormat="1">
      <c r="A220" s="13"/>
      <c r="B220" s="231"/>
      <c r="C220" s="232"/>
      <c r="D220" s="233" t="s">
        <v>142</v>
      </c>
      <c r="E220" s="234" t="s">
        <v>1</v>
      </c>
      <c r="F220" s="235" t="s">
        <v>318</v>
      </c>
      <c r="G220" s="232"/>
      <c r="H220" s="234" t="s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142</v>
      </c>
      <c r="AU220" s="241" t="s">
        <v>86</v>
      </c>
      <c r="AV220" s="13" t="s">
        <v>84</v>
      </c>
      <c r="AW220" s="13" t="s">
        <v>33</v>
      </c>
      <c r="AX220" s="13" t="s">
        <v>76</v>
      </c>
      <c r="AY220" s="241" t="s">
        <v>132</v>
      </c>
    </row>
    <row r="221" s="14" customFormat="1">
      <c r="A221" s="14"/>
      <c r="B221" s="242"/>
      <c r="C221" s="243"/>
      <c r="D221" s="233" t="s">
        <v>142</v>
      </c>
      <c r="E221" s="244" t="s">
        <v>1</v>
      </c>
      <c r="F221" s="245" t="s">
        <v>319</v>
      </c>
      <c r="G221" s="243"/>
      <c r="H221" s="246">
        <v>240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142</v>
      </c>
      <c r="AU221" s="252" t="s">
        <v>86</v>
      </c>
      <c r="AV221" s="14" t="s">
        <v>86</v>
      </c>
      <c r="AW221" s="14" t="s">
        <v>33</v>
      </c>
      <c r="AX221" s="14" t="s">
        <v>84</v>
      </c>
      <c r="AY221" s="252" t="s">
        <v>132</v>
      </c>
    </row>
    <row r="222" s="2" customFormat="1" ht="16.5" customHeight="1">
      <c r="A222" s="38"/>
      <c r="B222" s="39"/>
      <c r="C222" s="253" t="s">
        <v>320</v>
      </c>
      <c r="D222" s="253" t="s">
        <v>238</v>
      </c>
      <c r="E222" s="254" t="s">
        <v>302</v>
      </c>
      <c r="F222" s="255" t="s">
        <v>303</v>
      </c>
      <c r="G222" s="256" t="s">
        <v>150</v>
      </c>
      <c r="H222" s="257">
        <v>252</v>
      </c>
      <c r="I222" s="258"/>
      <c r="J222" s="259">
        <f>ROUND(I222*H222,2)</f>
        <v>0</v>
      </c>
      <c r="K222" s="255" t="s">
        <v>139</v>
      </c>
      <c r="L222" s="260"/>
      <c r="M222" s="261" t="s">
        <v>1</v>
      </c>
      <c r="N222" s="262" t="s">
        <v>41</v>
      </c>
      <c r="O222" s="91"/>
      <c r="P222" s="227">
        <f>O222*H222</f>
        <v>0</v>
      </c>
      <c r="Q222" s="227">
        <v>0.00035</v>
      </c>
      <c r="R222" s="227">
        <f>Q222*H222</f>
        <v>0.088200000000000001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241</v>
      </c>
      <c r="AT222" s="229" t="s">
        <v>238</v>
      </c>
      <c r="AU222" s="229" t="s">
        <v>86</v>
      </c>
      <c r="AY222" s="17" t="s">
        <v>132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84</v>
      </c>
      <c r="BK222" s="230">
        <f>ROUND(I222*H222,2)</f>
        <v>0</v>
      </c>
      <c r="BL222" s="17" t="s">
        <v>213</v>
      </c>
      <c r="BM222" s="229" t="s">
        <v>321</v>
      </c>
    </row>
    <row r="223" s="14" customFormat="1">
      <c r="A223" s="14"/>
      <c r="B223" s="242"/>
      <c r="C223" s="243"/>
      <c r="D223" s="233" t="s">
        <v>142</v>
      </c>
      <c r="E223" s="243"/>
      <c r="F223" s="245" t="s">
        <v>322</v>
      </c>
      <c r="G223" s="243"/>
      <c r="H223" s="246">
        <v>252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142</v>
      </c>
      <c r="AU223" s="252" t="s">
        <v>86</v>
      </c>
      <c r="AV223" s="14" t="s">
        <v>86</v>
      </c>
      <c r="AW223" s="14" t="s">
        <v>4</v>
      </c>
      <c r="AX223" s="14" t="s">
        <v>84</v>
      </c>
      <c r="AY223" s="252" t="s">
        <v>132</v>
      </c>
    </row>
    <row r="224" s="2" customFormat="1" ht="24.15" customHeight="1">
      <c r="A224" s="38"/>
      <c r="B224" s="39"/>
      <c r="C224" s="253" t="s">
        <v>323</v>
      </c>
      <c r="D224" s="253" t="s">
        <v>238</v>
      </c>
      <c r="E224" s="254" t="s">
        <v>324</v>
      </c>
      <c r="F224" s="255" t="s">
        <v>325</v>
      </c>
      <c r="G224" s="256" t="s">
        <v>326</v>
      </c>
      <c r="H224" s="257">
        <v>500</v>
      </c>
      <c r="I224" s="258"/>
      <c r="J224" s="259">
        <f>ROUND(I224*H224,2)</f>
        <v>0</v>
      </c>
      <c r="K224" s="255" t="s">
        <v>139</v>
      </c>
      <c r="L224" s="260"/>
      <c r="M224" s="261" t="s">
        <v>1</v>
      </c>
      <c r="N224" s="262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241</v>
      </c>
      <c r="AT224" s="229" t="s">
        <v>238</v>
      </c>
      <c r="AU224" s="229" t="s">
        <v>86</v>
      </c>
      <c r="AY224" s="17" t="s">
        <v>132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213</v>
      </c>
      <c r="BM224" s="229" t="s">
        <v>327</v>
      </c>
    </row>
    <row r="225" s="14" customFormat="1">
      <c r="A225" s="14"/>
      <c r="B225" s="242"/>
      <c r="C225" s="243"/>
      <c r="D225" s="233" t="s">
        <v>142</v>
      </c>
      <c r="E225" s="244" t="s">
        <v>1</v>
      </c>
      <c r="F225" s="245" t="s">
        <v>328</v>
      </c>
      <c r="G225" s="243"/>
      <c r="H225" s="246">
        <v>500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142</v>
      </c>
      <c r="AU225" s="252" t="s">
        <v>86</v>
      </c>
      <c r="AV225" s="14" t="s">
        <v>86</v>
      </c>
      <c r="AW225" s="14" t="s">
        <v>33</v>
      </c>
      <c r="AX225" s="14" t="s">
        <v>84</v>
      </c>
      <c r="AY225" s="252" t="s">
        <v>132</v>
      </c>
    </row>
    <row r="226" s="2" customFormat="1" ht="33" customHeight="1">
      <c r="A226" s="38"/>
      <c r="B226" s="39"/>
      <c r="C226" s="218" t="s">
        <v>329</v>
      </c>
      <c r="D226" s="218" t="s">
        <v>135</v>
      </c>
      <c r="E226" s="219" t="s">
        <v>330</v>
      </c>
      <c r="F226" s="220" t="s">
        <v>331</v>
      </c>
      <c r="G226" s="221" t="s">
        <v>150</v>
      </c>
      <c r="H226" s="222">
        <v>299.44999999999999</v>
      </c>
      <c r="I226" s="223"/>
      <c r="J226" s="224">
        <f>ROUND(I226*H226,2)</f>
        <v>0</v>
      </c>
      <c r="K226" s="220" t="s">
        <v>139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0.00021000000000000001</v>
      </c>
      <c r="R226" s="227">
        <f>Q226*H226</f>
        <v>0.062884499999999996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213</v>
      </c>
      <c r="AT226" s="229" t="s">
        <v>135</v>
      </c>
      <c r="AU226" s="229" t="s">
        <v>86</v>
      </c>
      <c r="AY226" s="17" t="s">
        <v>132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213</v>
      </c>
      <c r="BM226" s="229" t="s">
        <v>332</v>
      </c>
    </row>
    <row r="227" s="13" customFormat="1">
      <c r="A227" s="13"/>
      <c r="B227" s="231"/>
      <c r="C227" s="232"/>
      <c r="D227" s="233" t="s">
        <v>142</v>
      </c>
      <c r="E227" s="234" t="s">
        <v>1</v>
      </c>
      <c r="F227" s="235" t="s">
        <v>293</v>
      </c>
      <c r="G227" s="232"/>
      <c r="H227" s="234" t="s">
        <v>1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142</v>
      </c>
      <c r="AU227" s="241" t="s">
        <v>86</v>
      </c>
      <c r="AV227" s="13" t="s">
        <v>84</v>
      </c>
      <c r="AW227" s="13" t="s">
        <v>33</v>
      </c>
      <c r="AX227" s="13" t="s">
        <v>76</v>
      </c>
      <c r="AY227" s="241" t="s">
        <v>132</v>
      </c>
    </row>
    <row r="228" s="14" customFormat="1">
      <c r="A228" s="14"/>
      <c r="B228" s="242"/>
      <c r="C228" s="243"/>
      <c r="D228" s="233" t="s">
        <v>142</v>
      </c>
      <c r="E228" s="244" t="s">
        <v>1</v>
      </c>
      <c r="F228" s="245" t="s">
        <v>294</v>
      </c>
      <c r="G228" s="243"/>
      <c r="H228" s="246">
        <v>299.44999999999999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142</v>
      </c>
      <c r="AU228" s="252" t="s">
        <v>86</v>
      </c>
      <c r="AV228" s="14" t="s">
        <v>86</v>
      </c>
      <c r="AW228" s="14" t="s">
        <v>33</v>
      </c>
      <c r="AX228" s="14" t="s">
        <v>84</v>
      </c>
      <c r="AY228" s="252" t="s">
        <v>132</v>
      </c>
    </row>
    <row r="229" s="2" customFormat="1" ht="44.25" customHeight="1">
      <c r="A229" s="38"/>
      <c r="B229" s="39"/>
      <c r="C229" s="218" t="s">
        <v>333</v>
      </c>
      <c r="D229" s="218" t="s">
        <v>135</v>
      </c>
      <c r="E229" s="219" t="s">
        <v>334</v>
      </c>
      <c r="F229" s="220" t="s">
        <v>335</v>
      </c>
      <c r="G229" s="221" t="s">
        <v>150</v>
      </c>
      <c r="H229" s="222">
        <v>299.44999999999999</v>
      </c>
      <c r="I229" s="223"/>
      <c r="J229" s="224">
        <f>ROUND(I229*H229,2)</f>
        <v>0</v>
      </c>
      <c r="K229" s="220" t="s">
        <v>139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0.00029999999999999997</v>
      </c>
      <c r="R229" s="227">
        <f>Q229*H229</f>
        <v>0.089834999999999984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213</v>
      </c>
      <c r="AT229" s="229" t="s">
        <v>135</v>
      </c>
      <c r="AU229" s="229" t="s">
        <v>86</v>
      </c>
      <c r="AY229" s="17" t="s">
        <v>132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213</v>
      </c>
      <c r="BM229" s="229" t="s">
        <v>336</v>
      </c>
    </row>
    <row r="230" s="13" customFormat="1">
      <c r="A230" s="13"/>
      <c r="B230" s="231"/>
      <c r="C230" s="232"/>
      <c r="D230" s="233" t="s">
        <v>142</v>
      </c>
      <c r="E230" s="234" t="s">
        <v>1</v>
      </c>
      <c r="F230" s="235" t="s">
        <v>293</v>
      </c>
      <c r="G230" s="232"/>
      <c r="H230" s="234" t="s">
        <v>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142</v>
      </c>
      <c r="AU230" s="241" t="s">
        <v>86</v>
      </c>
      <c r="AV230" s="13" t="s">
        <v>84</v>
      </c>
      <c r="AW230" s="13" t="s">
        <v>33</v>
      </c>
      <c r="AX230" s="13" t="s">
        <v>76</v>
      </c>
      <c r="AY230" s="241" t="s">
        <v>132</v>
      </c>
    </row>
    <row r="231" s="14" customFormat="1">
      <c r="A231" s="14"/>
      <c r="B231" s="242"/>
      <c r="C231" s="243"/>
      <c r="D231" s="233" t="s">
        <v>142</v>
      </c>
      <c r="E231" s="244" t="s">
        <v>1</v>
      </c>
      <c r="F231" s="245" t="s">
        <v>294</v>
      </c>
      <c r="G231" s="243"/>
      <c r="H231" s="246">
        <v>299.44999999999999</v>
      </c>
      <c r="I231" s="247"/>
      <c r="J231" s="243"/>
      <c r="K231" s="243"/>
      <c r="L231" s="248"/>
      <c r="M231" s="267"/>
      <c r="N231" s="268"/>
      <c r="O231" s="268"/>
      <c r="P231" s="268"/>
      <c r="Q231" s="268"/>
      <c r="R231" s="268"/>
      <c r="S231" s="268"/>
      <c r="T231" s="26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142</v>
      </c>
      <c r="AU231" s="252" t="s">
        <v>86</v>
      </c>
      <c r="AV231" s="14" t="s">
        <v>86</v>
      </c>
      <c r="AW231" s="14" t="s">
        <v>33</v>
      </c>
      <c r="AX231" s="14" t="s">
        <v>84</v>
      </c>
      <c r="AY231" s="252" t="s">
        <v>132</v>
      </c>
    </row>
    <row r="232" s="2" customFormat="1" ht="6.96" customHeight="1">
      <c r="A232" s="38"/>
      <c r="B232" s="66"/>
      <c r="C232" s="67"/>
      <c r="D232" s="67"/>
      <c r="E232" s="67"/>
      <c r="F232" s="67"/>
      <c r="G232" s="67"/>
      <c r="H232" s="67"/>
      <c r="I232" s="67"/>
      <c r="J232" s="67"/>
      <c r="K232" s="67"/>
      <c r="L232" s="44"/>
      <c r="M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</sheetData>
  <sheetProtection sheet="1" autoFilter="0" formatColumns="0" formatRows="0" objects="1" scenarios="1" spinCount="100000" saltValue="Bu/7wpIHNk+CQHo+X97y6sZw0XGTkbZjYLXS7eaQzRqR8OvIqhaUJp24iuu+jTDFTc0LoWNsorH3bPeOENTtbw==" hashValue="OOwvyh3uFEpt9aP7LEsRk4pkVsu7cb93cWCAaUR3t1gmR8F0+LZtQW4OvTQXxQsR+R8eH/7s3RYD+cXceScLUA==" algorithmName="SHA-512" password="CC35"/>
  <autoFilter ref="C125:K23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Doplnění a výměna klimatizačních jednotek v části 2. nadzemního podlaží budovy Kounicova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337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ROUND((SUM(BE120:BE264)),  2)</f>
        <v>0</v>
      </c>
      <c r="G33" s="38"/>
      <c r="H33" s="38"/>
      <c r="I33" s="155">
        <v>0.20999999999999999</v>
      </c>
      <c r="J33" s="154">
        <f>ROUND(((SUM(BE120:BE264))*I33),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ROUND((SUM(BF120:BF264)),  2)</f>
        <v>0</v>
      </c>
      <c r="G34" s="38"/>
      <c r="H34" s="38"/>
      <c r="I34" s="155">
        <v>0.12</v>
      </c>
      <c r="J34" s="154">
        <f>ROUND(((SUM(BF120:BF264))*I34),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ROUND((SUM(BG120:BG264)),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ROUND((SUM(BH120:BH264)),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ROUND((SUM(BI120:BI264)),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Doplnění a výměna klimatizačních jednotek v části 2. nadzemního podlaží budovy Kounicova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02 - Klimatizace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9. 7. 2024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hidden="1" s="9" customFormat="1" ht="24.96" customHeight="1">
      <c r="A97" s="9"/>
      <c r="B97" s="179"/>
      <c r="C97" s="180"/>
      <c r="D97" s="181" t="s">
        <v>113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338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339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9"/>
      <c r="C100" s="180"/>
      <c r="D100" s="181" t="s">
        <v>340</v>
      </c>
      <c r="E100" s="182"/>
      <c r="F100" s="182"/>
      <c r="G100" s="182"/>
      <c r="H100" s="182"/>
      <c r="I100" s="182"/>
      <c r="J100" s="183">
        <f>J261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117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Doplnění a výměna klimatizačních jednotek v části 2. nadzemního podlaží budovy Kounicova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02 - Klimatizace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9. 7. 2024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Správa železnic, státní organizace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118</v>
      </c>
      <c r="D119" s="194" t="s">
        <v>61</v>
      </c>
      <c r="E119" s="194" t="s">
        <v>57</v>
      </c>
      <c r="F119" s="194" t="s">
        <v>58</v>
      </c>
      <c r="G119" s="194" t="s">
        <v>119</v>
      </c>
      <c r="H119" s="194" t="s">
        <v>120</v>
      </c>
      <c r="I119" s="194" t="s">
        <v>121</v>
      </c>
      <c r="J119" s="194" t="s">
        <v>104</v>
      </c>
      <c r="K119" s="195" t="s">
        <v>122</v>
      </c>
      <c r="L119" s="196"/>
      <c r="M119" s="100" t="s">
        <v>1</v>
      </c>
      <c r="N119" s="101" t="s">
        <v>40</v>
      </c>
      <c r="O119" s="101" t="s">
        <v>123</v>
      </c>
      <c r="P119" s="101" t="s">
        <v>124</v>
      </c>
      <c r="Q119" s="101" t="s">
        <v>125</v>
      </c>
      <c r="R119" s="101" t="s">
        <v>126</v>
      </c>
      <c r="S119" s="101" t="s">
        <v>127</v>
      </c>
      <c r="T119" s="102" t="s">
        <v>128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129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P121+P261</f>
        <v>0</v>
      </c>
      <c r="Q120" s="104"/>
      <c r="R120" s="199">
        <f>R121+R261</f>
        <v>0.79937279999999999</v>
      </c>
      <c r="S120" s="104"/>
      <c r="T120" s="200">
        <f>T121+T261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106</v>
      </c>
      <c r="BK120" s="201">
        <f>BK121+BK261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206</v>
      </c>
      <c r="F121" s="205" t="s">
        <v>207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P122+P127</f>
        <v>0</v>
      </c>
      <c r="Q121" s="210"/>
      <c r="R121" s="211">
        <f>R122+R127</f>
        <v>0.79937279999999999</v>
      </c>
      <c r="S121" s="210"/>
      <c r="T121" s="212">
        <f>T122+T127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86</v>
      </c>
      <c r="AT121" s="214" t="s">
        <v>75</v>
      </c>
      <c r="AU121" s="214" t="s">
        <v>76</v>
      </c>
      <c r="AY121" s="213" t="s">
        <v>132</v>
      </c>
      <c r="BK121" s="215">
        <f>BK122+BK127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341</v>
      </c>
      <c r="F122" s="216" t="s">
        <v>342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SUM(P123:P126)</f>
        <v>0</v>
      </c>
      <c r="Q122" s="210"/>
      <c r="R122" s="211">
        <f>SUM(R123:R126)</f>
        <v>0.004032</v>
      </c>
      <c r="S122" s="210"/>
      <c r="T122" s="212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86</v>
      </c>
      <c r="AT122" s="214" t="s">
        <v>75</v>
      </c>
      <c r="AU122" s="214" t="s">
        <v>84</v>
      </c>
      <c r="AY122" s="213" t="s">
        <v>132</v>
      </c>
      <c r="BK122" s="215">
        <f>SUM(BK123:BK126)</f>
        <v>0</v>
      </c>
    </row>
    <row r="123" s="2" customFormat="1" ht="16.5" customHeight="1">
      <c r="A123" s="38"/>
      <c r="B123" s="39"/>
      <c r="C123" s="218" t="s">
        <v>84</v>
      </c>
      <c r="D123" s="218" t="s">
        <v>135</v>
      </c>
      <c r="E123" s="219" t="s">
        <v>343</v>
      </c>
      <c r="F123" s="220" t="s">
        <v>344</v>
      </c>
      <c r="G123" s="221" t="s">
        <v>326</v>
      </c>
      <c r="H123" s="222">
        <v>48</v>
      </c>
      <c r="I123" s="223"/>
      <c r="J123" s="224">
        <f>ROUND(I123*H123,2)</f>
        <v>0</v>
      </c>
      <c r="K123" s="220" t="s">
        <v>139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213</v>
      </c>
      <c r="AT123" s="229" t="s">
        <v>135</v>
      </c>
      <c r="AU123" s="229" t="s">
        <v>86</v>
      </c>
      <c r="AY123" s="17" t="s">
        <v>132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213</v>
      </c>
      <c r="BM123" s="229" t="s">
        <v>345</v>
      </c>
    </row>
    <row r="124" s="2" customFormat="1" ht="16.5" customHeight="1">
      <c r="A124" s="38"/>
      <c r="B124" s="39"/>
      <c r="C124" s="253" t="s">
        <v>86</v>
      </c>
      <c r="D124" s="253" t="s">
        <v>238</v>
      </c>
      <c r="E124" s="254" t="s">
        <v>346</v>
      </c>
      <c r="F124" s="255" t="s">
        <v>347</v>
      </c>
      <c r="G124" s="256" t="s">
        <v>326</v>
      </c>
      <c r="H124" s="257">
        <v>50.399999999999999</v>
      </c>
      <c r="I124" s="258"/>
      <c r="J124" s="259">
        <f>ROUND(I124*H124,2)</f>
        <v>0</v>
      </c>
      <c r="K124" s="255" t="s">
        <v>139</v>
      </c>
      <c r="L124" s="260"/>
      <c r="M124" s="261" t="s">
        <v>1</v>
      </c>
      <c r="N124" s="262" t="s">
        <v>41</v>
      </c>
      <c r="O124" s="91"/>
      <c r="P124" s="227">
        <f>O124*H124</f>
        <v>0</v>
      </c>
      <c r="Q124" s="227">
        <v>8.0000000000000007E-05</v>
      </c>
      <c r="R124" s="227">
        <f>Q124*H124</f>
        <v>0.004032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241</v>
      </c>
      <c r="AT124" s="229" t="s">
        <v>238</v>
      </c>
      <c r="AU124" s="229" t="s">
        <v>86</v>
      </c>
      <c r="AY124" s="17" t="s">
        <v>132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213</v>
      </c>
      <c r="BM124" s="229" t="s">
        <v>348</v>
      </c>
    </row>
    <row r="125" s="14" customFormat="1">
      <c r="A125" s="14"/>
      <c r="B125" s="242"/>
      <c r="C125" s="243"/>
      <c r="D125" s="233" t="s">
        <v>142</v>
      </c>
      <c r="E125" s="243"/>
      <c r="F125" s="245" t="s">
        <v>349</v>
      </c>
      <c r="G125" s="243"/>
      <c r="H125" s="246">
        <v>50.399999999999999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142</v>
      </c>
      <c r="AU125" s="252" t="s">
        <v>86</v>
      </c>
      <c r="AV125" s="14" t="s">
        <v>86</v>
      </c>
      <c r="AW125" s="14" t="s">
        <v>4</v>
      </c>
      <c r="AX125" s="14" t="s">
        <v>84</v>
      </c>
      <c r="AY125" s="252" t="s">
        <v>132</v>
      </c>
    </row>
    <row r="126" s="2" customFormat="1" ht="55.5" customHeight="1">
      <c r="A126" s="38"/>
      <c r="B126" s="39"/>
      <c r="C126" s="218" t="s">
        <v>133</v>
      </c>
      <c r="D126" s="218" t="s">
        <v>135</v>
      </c>
      <c r="E126" s="219" t="s">
        <v>350</v>
      </c>
      <c r="F126" s="220" t="s">
        <v>351</v>
      </c>
      <c r="G126" s="221" t="s">
        <v>180</v>
      </c>
      <c r="H126" s="222">
        <v>0.0040000000000000001</v>
      </c>
      <c r="I126" s="223"/>
      <c r="J126" s="224">
        <f>ROUND(I126*H126,2)</f>
        <v>0</v>
      </c>
      <c r="K126" s="220" t="s">
        <v>139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213</v>
      </c>
      <c r="AT126" s="229" t="s">
        <v>135</v>
      </c>
      <c r="AU126" s="229" t="s">
        <v>86</v>
      </c>
      <c r="AY126" s="17" t="s">
        <v>132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213</v>
      </c>
      <c r="BM126" s="229" t="s">
        <v>352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353</v>
      </c>
      <c r="F127" s="216" t="s">
        <v>354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SUM(P128:P260)</f>
        <v>0</v>
      </c>
      <c r="Q127" s="210"/>
      <c r="R127" s="211">
        <f>SUM(R128:R260)</f>
        <v>0.79534079999999996</v>
      </c>
      <c r="S127" s="210"/>
      <c r="T127" s="212">
        <f>SUM(T128:T260)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75</v>
      </c>
      <c r="AU127" s="214" t="s">
        <v>84</v>
      </c>
      <c r="AY127" s="213" t="s">
        <v>132</v>
      </c>
      <c r="BK127" s="215">
        <f>SUM(BK128:BK260)</f>
        <v>0</v>
      </c>
    </row>
    <row r="128" s="2" customFormat="1" ht="37.8" customHeight="1">
      <c r="A128" s="38"/>
      <c r="B128" s="39"/>
      <c r="C128" s="218" t="s">
        <v>140</v>
      </c>
      <c r="D128" s="218" t="s">
        <v>135</v>
      </c>
      <c r="E128" s="219" t="s">
        <v>355</v>
      </c>
      <c r="F128" s="220" t="s">
        <v>356</v>
      </c>
      <c r="G128" s="221" t="s">
        <v>138</v>
      </c>
      <c r="H128" s="222">
        <v>16</v>
      </c>
      <c r="I128" s="223"/>
      <c r="J128" s="224">
        <f>ROUND(I128*H128,2)</f>
        <v>0</v>
      </c>
      <c r="K128" s="220" t="s">
        <v>139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213</v>
      </c>
      <c r="AT128" s="229" t="s">
        <v>135</v>
      </c>
      <c r="AU128" s="229" t="s">
        <v>86</v>
      </c>
      <c r="AY128" s="17" t="s">
        <v>132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213</v>
      </c>
      <c r="BM128" s="229" t="s">
        <v>357</v>
      </c>
    </row>
    <row r="129" s="13" customFormat="1">
      <c r="A129" s="13"/>
      <c r="B129" s="231"/>
      <c r="C129" s="232"/>
      <c r="D129" s="233" t="s">
        <v>142</v>
      </c>
      <c r="E129" s="234" t="s">
        <v>1</v>
      </c>
      <c r="F129" s="235" t="s">
        <v>163</v>
      </c>
      <c r="G129" s="232"/>
      <c r="H129" s="234" t="s">
        <v>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142</v>
      </c>
      <c r="AU129" s="241" t="s">
        <v>86</v>
      </c>
      <c r="AV129" s="13" t="s">
        <v>84</v>
      </c>
      <c r="AW129" s="13" t="s">
        <v>33</v>
      </c>
      <c r="AX129" s="13" t="s">
        <v>76</v>
      </c>
      <c r="AY129" s="241" t="s">
        <v>132</v>
      </c>
    </row>
    <row r="130" s="13" customFormat="1">
      <c r="A130" s="13"/>
      <c r="B130" s="231"/>
      <c r="C130" s="232"/>
      <c r="D130" s="233" t="s">
        <v>142</v>
      </c>
      <c r="E130" s="234" t="s">
        <v>1</v>
      </c>
      <c r="F130" s="235" t="s">
        <v>358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142</v>
      </c>
      <c r="AU130" s="241" t="s">
        <v>86</v>
      </c>
      <c r="AV130" s="13" t="s">
        <v>84</v>
      </c>
      <c r="AW130" s="13" t="s">
        <v>33</v>
      </c>
      <c r="AX130" s="13" t="s">
        <v>76</v>
      </c>
      <c r="AY130" s="241" t="s">
        <v>132</v>
      </c>
    </row>
    <row r="131" s="14" customFormat="1">
      <c r="A131" s="14"/>
      <c r="B131" s="242"/>
      <c r="C131" s="243"/>
      <c r="D131" s="233" t="s">
        <v>142</v>
      </c>
      <c r="E131" s="244" t="s">
        <v>1</v>
      </c>
      <c r="F131" s="245" t="s">
        <v>213</v>
      </c>
      <c r="G131" s="243"/>
      <c r="H131" s="246">
        <v>16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142</v>
      </c>
      <c r="AU131" s="252" t="s">
        <v>86</v>
      </c>
      <c r="AV131" s="14" t="s">
        <v>86</v>
      </c>
      <c r="AW131" s="14" t="s">
        <v>33</v>
      </c>
      <c r="AX131" s="14" t="s">
        <v>84</v>
      </c>
      <c r="AY131" s="252" t="s">
        <v>132</v>
      </c>
    </row>
    <row r="132" s="2" customFormat="1" ht="16.5" customHeight="1">
      <c r="A132" s="38"/>
      <c r="B132" s="39"/>
      <c r="C132" s="253" t="s">
        <v>167</v>
      </c>
      <c r="D132" s="253" t="s">
        <v>238</v>
      </c>
      <c r="E132" s="254" t="s">
        <v>359</v>
      </c>
      <c r="F132" s="255" t="s">
        <v>360</v>
      </c>
      <c r="G132" s="256" t="s">
        <v>138</v>
      </c>
      <c r="H132" s="257">
        <v>16</v>
      </c>
      <c r="I132" s="258"/>
      <c r="J132" s="259">
        <f>ROUND(I132*H132,2)</f>
        <v>0</v>
      </c>
      <c r="K132" s="255" t="s">
        <v>139</v>
      </c>
      <c r="L132" s="260"/>
      <c r="M132" s="261" t="s">
        <v>1</v>
      </c>
      <c r="N132" s="262" t="s">
        <v>41</v>
      </c>
      <c r="O132" s="91"/>
      <c r="P132" s="227">
        <f>O132*H132</f>
        <v>0</v>
      </c>
      <c r="Q132" s="227">
        <v>0.00020000000000000001</v>
      </c>
      <c r="R132" s="227">
        <f>Q132*H132</f>
        <v>0.0032000000000000002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241</v>
      </c>
      <c r="AT132" s="229" t="s">
        <v>238</v>
      </c>
      <c r="AU132" s="229" t="s">
        <v>86</v>
      </c>
      <c r="AY132" s="17" t="s">
        <v>132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213</v>
      </c>
      <c r="BM132" s="229" t="s">
        <v>361</v>
      </c>
    </row>
    <row r="133" s="2" customFormat="1" ht="33" customHeight="1">
      <c r="A133" s="38"/>
      <c r="B133" s="39"/>
      <c r="C133" s="218" t="s">
        <v>146</v>
      </c>
      <c r="D133" s="218" t="s">
        <v>135</v>
      </c>
      <c r="E133" s="219" t="s">
        <v>362</v>
      </c>
      <c r="F133" s="220" t="s">
        <v>363</v>
      </c>
      <c r="G133" s="221" t="s">
        <v>138</v>
      </c>
      <c r="H133" s="222">
        <v>13</v>
      </c>
      <c r="I133" s="223"/>
      <c r="J133" s="224">
        <f>ROUND(I133*H133,2)</f>
        <v>0</v>
      </c>
      <c r="K133" s="220" t="s">
        <v>139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213</v>
      </c>
      <c r="AT133" s="229" t="s">
        <v>135</v>
      </c>
      <c r="AU133" s="229" t="s">
        <v>86</v>
      </c>
      <c r="AY133" s="17" t="s">
        <v>132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213</v>
      </c>
      <c r="BM133" s="229" t="s">
        <v>364</v>
      </c>
    </row>
    <row r="134" s="13" customFormat="1">
      <c r="A134" s="13"/>
      <c r="B134" s="231"/>
      <c r="C134" s="232"/>
      <c r="D134" s="233" t="s">
        <v>142</v>
      </c>
      <c r="E134" s="234" t="s">
        <v>1</v>
      </c>
      <c r="F134" s="235" t="s">
        <v>163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142</v>
      </c>
      <c r="AU134" s="241" t="s">
        <v>86</v>
      </c>
      <c r="AV134" s="13" t="s">
        <v>84</v>
      </c>
      <c r="AW134" s="13" t="s">
        <v>33</v>
      </c>
      <c r="AX134" s="13" t="s">
        <v>76</v>
      </c>
      <c r="AY134" s="241" t="s">
        <v>132</v>
      </c>
    </row>
    <row r="135" s="13" customFormat="1">
      <c r="A135" s="13"/>
      <c r="B135" s="231"/>
      <c r="C135" s="232"/>
      <c r="D135" s="233" t="s">
        <v>142</v>
      </c>
      <c r="E135" s="234" t="s">
        <v>1</v>
      </c>
      <c r="F135" s="235" t="s">
        <v>365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142</v>
      </c>
      <c r="AU135" s="241" t="s">
        <v>86</v>
      </c>
      <c r="AV135" s="13" t="s">
        <v>84</v>
      </c>
      <c r="AW135" s="13" t="s">
        <v>33</v>
      </c>
      <c r="AX135" s="13" t="s">
        <v>76</v>
      </c>
      <c r="AY135" s="241" t="s">
        <v>132</v>
      </c>
    </row>
    <row r="136" s="13" customFormat="1">
      <c r="A136" s="13"/>
      <c r="B136" s="231"/>
      <c r="C136" s="232"/>
      <c r="D136" s="233" t="s">
        <v>142</v>
      </c>
      <c r="E136" s="234" t="s">
        <v>1</v>
      </c>
      <c r="F136" s="235" t="s">
        <v>366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142</v>
      </c>
      <c r="AU136" s="241" t="s">
        <v>86</v>
      </c>
      <c r="AV136" s="13" t="s">
        <v>84</v>
      </c>
      <c r="AW136" s="13" t="s">
        <v>33</v>
      </c>
      <c r="AX136" s="13" t="s">
        <v>76</v>
      </c>
      <c r="AY136" s="241" t="s">
        <v>132</v>
      </c>
    </row>
    <row r="137" s="13" customFormat="1">
      <c r="A137" s="13"/>
      <c r="B137" s="231"/>
      <c r="C137" s="232"/>
      <c r="D137" s="233" t="s">
        <v>142</v>
      </c>
      <c r="E137" s="234" t="s">
        <v>1</v>
      </c>
      <c r="F137" s="235" t="s">
        <v>367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142</v>
      </c>
      <c r="AU137" s="241" t="s">
        <v>86</v>
      </c>
      <c r="AV137" s="13" t="s">
        <v>84</v>
      </c>
      <c r="AW137" s="13" t="s">
        <v>33</v>
      </c>
      <c r="AX137" s="13" t="s">
        <v>76</v>
      </c>
      <c r="AY137" s="241" t="s">
        <v>132</v>
      </c>
    </row>
    <row r="138" s="14" customFormat="1">
      <c r="A138" s="14"/>
      <c r="B138" s="242"/>
      <c r="C138" s="243"/>
      <c r="D138" s="233" t="s">
        <v>142</v>
      </c>
      <c r="E138" s="244" t="s">
        <v>1</v>
      </c>
      <c r="F138" s="245" t="s">
        <v>210</v>
      </c>
      <c r="G138" s="243"/>
      <c r="H138" s="246">
        <v>13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142</v>
      </c>
      <c r="AU138" s="252" t="s">
        <v>86</v>
      </c>
      <c r="AV138" s="14" t="s">
        <v>86</v>
      </c>
      <c r="AW138" s="14" t="s">
        <v>33</v>
      </c>
      <c r="AX138" s="14" t="s">
        <v>84</v>
      </c>
      <c r="AY138" s="252" t="s">
        <v>132</v>
      </c>
    </row>
    <row r="139" s="2" customFormat="1" ht="24.15" customHeight="1">
      <c r="A139" s="38"/>
      <c r="B139" s="39"/>
      <c r="C139" s="253" t="s">
        <v>177</v>
      </c>
      <c r="D139" s="253" t="s">
        <v>238</v>
      </c>
      <c r="E139" s="254" t="s">
        <v>368</v>
      </c>
      <c r="F139" s="255" t="s">
        <v>369</v>
      </c>
      <c r="G139" s="256" t="s">
        <v>138</v>
      </c>
      <c r="H139" s="257">
        <v>13</v>
      </c>
      <c r="I139" s="258"/>
      <c r="J139" s="259">
        <f>ROUND(I139*H139,2)</f>
        <v>0</v>
      </c>
      <c r="K139" s="255" t="s">
        <v>139</v>
      </c>
      <c r="L139" s="260"/>
      <c r="M139" s="261" t="s">
        <v>1</v>
      </c>
      <c r="N139" s="262" t="s">
        <v>41</v>
      </c>
      <c r="O139" s="91"/>
      <c r="P139" s="227">
        <f>O139*H139</f>
        <v>0</v>
      </c>
      <c r="Q139" s="227">
        <v>0.029000000000000001</v>
      </c>
      <c r="R139" s="227">
        <f>Q139*H139</f>
        <v>0.377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241</v>
      </c>
      <c r="AT139" s="229" t="s">
        <v>238</v>
      </c>
      <c r="AU139" s="229" t="s">
        <v>86</v>
      </c>
      <c r="AY139" s="17" t="s">
        <v>132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213</v>
      </c>
      <c r="BM139" s="229" t="s">
        <v>370</v>
      </c>
    </row>
    <row r="140" s="2" customFormat="1" ht="37.8" customHeight="1">
      <c r="A140" s="38"/>
      <c r="B140" s="39"/>
      <c r="C140" s="218" t="s">
        <v>182</v>
      </c>
      <c r="D140" s="218" t="s">
        <v>135</v>
      </c>
      <c r="E140" s="219" t="s">
        <v>371</v>
      </c>
      <c r="F140" s="220" t="s">
        <v>372</v>
      </c>
      <c r="G140" s="221" t="s">
        <v>138</v>
      </c>
      <c r="H140" s="222">
        <v>3</v>
      </c>
      <c r="I140" s="223"/>
      <c r="J140" s="224">
        <f>ROUND(I140*H140,2)</f>
        <v>0</v>
      </c>
      <c r="K140" s="220" t="s">
        <v>139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213</v>
      </c>
      <c r="AT140" s="229" t="s">
        <v>135</v>
      </c>
      <c r="AU140" s="229" t="s">
        <v>86</v>
      </c>
      <c r="AY140" s="17" t="s">
        <v>132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213</v>
      </c>
      <c r="BM140" s="229" t="s">
        <v>373</v>
      </c>
    </row>
    <row r="141" s="13" customFormat="1">
      <c r="A141" s="13"/>
      <c r="B141" s="231"/>
      <c r="C141" s="232"/>
      <c r="D141" s="233" t="s">
        <v>142</v>
      </c>
      <c r="E141" s="234" t="s">
        <v>1</v>
      </c>
      <c r="F141" s="235" t="s">
        <v>163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142</v>
      </c>
      <c r="AU141" s="241" t="s">
        <v>86</v>
      </c>
      <c r="AV141" s="13" t="s">
        <v>84</v>
      </c>
      <c r="AW141" s="13" t="s">
        <v>33</v>
      </c>
      <c r="AX141" s="13" t="s">
        <v>76</v>
      </c>
      <c r="AY141" s="241" t="s">
        <v>132</v>
      </c>
    </row>
    <row r="142" s="13" customFormat="1">
      <c r="A142" s="13"/>
      <c r="B142" s="231"/>
      <c r="C142" s="232"/>
      <c r="D142" s="233" t="s">
        <v>142</v>
      </c>
      <c r="E142" s="234" t="s">
        <v>1</v>
      </c>
      <c r="F142" s="235" t="s">
        <v>374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142</v>
      </c>
      <c r="AU142" s="241" t="s">
        <v>86</v>
      </c>
      <c r="AV142" s="13" t="s">
        <v>84</v>
      </c>
      <c r="AW142" s="13" t="s">
        <v>33</v>
      </c>
      <c r="AX142" s="13" t="s">
        <v>76</v>
      </c>
      <c r="AY142" s="241" t="s">
        <v>132</v>
      </c>
    </row>
    <row r="143" s="14" customFormat="1">
      <c r="A143" s="14"/>
      <c r="B143" s="242"/>
      <c r="C143" s="243"/>
      <c r="D143" s="233" t="s">
        <v>142</v>
      </c>
      <c r="E143" s="244" t="s">
        <v>1</v>
      </c>
      <c r="F143" s="245" t="s">
        <v>133</v>
      </c>
      <c r="G143" s="243"/>
      <c r="H143" s="246">
        <v>3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142</v>
      </c>
      <c r="AU143" s="252" t="s">
        <v>86</v>
      </c>
      <c r="AV143" s="14" t="s">
        <v>86</v>
      </c>
      <c r="AW143" s="14" t="s">
        <v>33</v>
      </c>
      <c r="AX143" s="14" t="s">
        <v>84</v>
      </c>
      <c r="AY143" s="252" t="s">
        <v>132</v>
      </c>
    </row>
    <row r="144" s="2" customFormat="1" ht="24.15" customHeight="1">
      <c r="A144" s="38"/>
      <c r="B144" s="39"/>
      <c r="C144" s="253" t="s">
        <v>157</v>
      </c>
      <c r="D144" s="253" t="s">
        <v>238</v>
      </c>
      <c r="E144" s="254" t="s">
        <v>375</v>
      </c>
      <c r="F144" s="255" t="s">
        <v>376</v>
      </c>
      <c r="G144" s="256" t="s">
        <v>138</v>
      </c>
      <c r="H144" s="257">
        <v>3</v>
      </c>
      <c r="I144" s="258"/>
      <c r="J144" s="259">
        <f>ROUND(I144*H144,2)</f>
        <v>0</v>
      </c>
      <c r="K144" s="255" t="s">
        <v>139</v>
      </c>
      <c r="L144" s="260"/>
      <c r="M144" s="261" t="s">
        <v>1</v>
      </c>
      <c r="N144" s="262" t="s">
        <v>41</v>
      </c>
      <c r="O144" s="91"/>
      <c r="P144" s="227">
        <f>O144*H144</f>
        <v>0</v>
      </c>
      <c r="Q144" s="227">
        <v>0.034000000000000002</v>
      </c>
      <c r="R144" s="227">
        <f>Q144*H144</f>
        <v>0.10200000000000001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241</v>
      </c>
      <c r="AT144" s="229" t="s">
        <v>238</v>
      </c>
      <c r="AU144" s="229" t="s">
        <v>86</v>
      </c>
      <c r="AY144" s="17" t="s">
        <v>132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213</v>
      </c>
      <c r="BM144" s="229" t="s">
        <v>377</v>
      </c>
    </row>
    <row r="145" s="2" customFormat="1" ht="24.15" customHeight="1">
      <c r="A145" s="38"/>
      <c r="B145" s="39"/>
      <c r="C145" s="218" t="s">
        <v>189</v>
      </c>
      <c r="D145" s="218" t="s">
        <v>135</v>
      </c>
      <c r="E145" s="219" t="s">
        <v>378</v>
      </c>
      <c r="F145" s="220" t="s">
        <v>379</v>
      </c>
      <c r="G145" s="221" t="s">
        <v>138</v>
      </c>
      <c r="H145" s="222">
        <v>3</v>
      </c>
      <c r="I145" s="223"/>
      <c r="J145" s="224">
        <f>ROUND(I145*H145,2)</f>
        <v>0</v>
      </c>
      <c r="K145" s="220" t="s">
        <v>380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213</v>
      </c>
      <c r="AT145" s="229" t="s">
        <v>135</v>
      </c>
      <c r="AU145" s="229" t="s">
        <v>86</v>
      </c>
      <c r="AY145" s="17" t="s">
        <v>132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213</v>
      </c>
      <c r="BM145" s="229" t="s">
        <v>381</v>
      </c>
    </row>
    <row r="146" s="2" customFormat="1" ht="24.15" customHeight="1">
      <c r="A146" s="38"/>
      <c r="B146" s="39"/>
      <c r="C146" s="253" t="s">
        <v>197</v>
      </c>
      <c r="D146" s="253" t="s">
        <v>238</v>
      </c>
      <c r="E146" s="254" t="s">
        <v>382</v>
      </c>
      <c r="F146" s="255" t="s">
        <v>383</v>
      </c>
      <c r="G146" s="256" t="s">
        <v>1</v>
      </c>
      <c r="H146" s="257">
        <v>1</v>
      </c>
      <c r="I146" s="258"/>
      <c r="J146" s="259">
        <f>ROUND(I146*H146,2)</f>
        <v>0</v>
      </c>
      <c r="K146" s="255" t="s">
        <v>380</v>
      </c>
      <c r="L146" s="260"/>
      <c r="M146" s="261" t="s">
        <v>1</v>
      </c>
      <c r="N146" s="262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241</v>
      </c>
      <c r="AT146" s="229" t="s">
        <v>238</v>
      </c>
      <c r="AU146" s="229" t="s">
        <v>86</v>
      </c>
      <c r="AY146" s="17" t="s">
        <v>132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213</v>
      </c>
      <c r="BM146" s="229" t="s">
        <v>384</v>
      </c>
    </row>
    <row r="147" s="2" customFormat="1">
      <c r="A147" s="38"/>
      <c r="B147" s="39"/>
      <c r="C147" s="40"/>
      <c r="D147" s="233" t="s">
        <v>252</v>
      </c>
      <c r="E147" s="40"/>
      <c r="F147" s="263" t="s">
        <v>385</v>
      </c>
      <c r="G147" s="40"/>
      <c r="H147" s="40"/>
      <c r="I147" s="264"/>
      <c r="J147" s="40"/>
      <c r="K147" s="40"/>
      <c r="L147" s="44"/>
      <c r="M147" s="265"/>
      <c r="N147" s="26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252</v>
      </c>
      <c r="AU147" s="17" t="s">
        <v>86</v>
      </c>
    </row>
    <row r="148" s="13" customFormat="1">
      <c r="A148" s="13"/>
      <c r="B148" s="231"/>
      <c r="C148" s="232"/>
      <c r="D148" s="233" t="s">
        <v>142</v>
      </c>
      <c r="E148" s="234" t="s">
        <v>1</v>
      </c>
      <c r="F148" s="235" t="s">
        <v>386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142</v>
      </c>
      <c r="AU148" s="241" t="s">
        <v>86</v>
      </c>
      <c r="AV148" s="13" t="s">
        <v>84</v>
      </c>
      <c r="AW148" s="13" t="s">
        <v>33</v>
      </c>
      <c r="AX148" s="13" t="s">
        <v>76</v>
      </c>
      <c r="AY148" s="241" t="s">
        <v>132</v>
      </c>
    </row>
    <row r="149" s="14" customFormat="1">
      <c r="A149" s="14"/>
      <c r="B149" s="242"/>
      <c r="C149" s="243"/>
      <c r="D149" s="233" t="s">
        <v>142</v>
      </c>
      <c r="E149" s="244" t="s">
        <v>1</v>
      </c>
      <c r="F149" s="245" t="s">
        <v>84</v>
      </c>
      <c r="G149" s="243"/>
      <c r="H149" s="246">
        <v>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142</v>
      </c>
      <c r="AU149" s="252" t="s">
        <v>86</v>
      </c>
      <c r="AV149" s="14" t="s">
        <v>86</v>
      </c>
      <c r="AW149" s="14" t="s">
        <v>33</v>
      </c>
      <c r="AX149" s="14" t="s">
        <v>84</v>
      </c>
      <c r="AY149" s="252" t="s">
        <v>132</v>
      </c>
    </row>
    <row r="150" s="2" customFormat="1" ht="33" customHeight="1">
      <c r="A150" s="38"/>
      <c r="B150" s="39"/>
      <c r="C150" s="218" t="s">
        <v>8</v>
      </c>
      <c r="D150" s="218" t="s">
        <v>135</v>
      </c>
      <c r="E150" s="219" t="s">
        <v>387</v>
      </c>
      <c r="F150" s="220" t="s">
        <v>388</v>
      </c>
      <c r="G150" s="221" t="s">
        <v>326</v>
      </c>
      <c r="H150" s="222">
        <v>31</v>
      </c>
      <c r="I150" s="223"/>
      <c r="J150" s="224">
        <f>ROUND(I150*H150,2)</f>
        <v>0</v>
      </c>
      <c r="K150" s="220" t="s">
        <v>139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213</v>
      </c>
      <c r="AT150" s="229" t="s">
        <v>135</v>
      </c>
      <c r="AU150" s="229" t="s">
        <v>86</v>
      </c>
      <c r="AY150" s="17" t="s">
        <v>132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213</v>
      </c>
      <c r="BM150" s="229" t="s">
        <v>389</v>
      </c>
    </row>
    <row r="151" s="13" customFormat="1">
      <c r="A151" s="13"/>
      <c r="B151" s="231"/>
      <c r="C151" s="232"/>
      <c r="D151" s="233" t="s">
        <v>142</v>
      </c>
      <c r="E151" s="234" t="s">
        <v>1</v>
      </c>
      <c r="F151" s="235" t="s">
        <v>163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142</v>
      </c>
      <c r="AU151" s="241" t="s">
        <v>86</v>
      </c>
      <c r="AV151" s="13" t="s">
        <v>84</v>
      </c>
      <c r="AW151" s="13" t="s">
        <v>33</v>
      </c>
      <c r="AX151" s="13" t="s">
        <v>76</v>
      </c>
      <c r="AY151" s="241" t="s">
        <v>132</v>
      </c>
    </row>
    <row r="152" s="14" customFormat="1">
      <c r="A152" s="14"/>
      <c r="B152" s="242"/>
      <c r="C152" s="243"/>
      <c r="D152" s="233" t="s">
        <v>142</v>
      </c>
      <c r="E152" s="244" t="s">
        <v>1</v>
      </c>
      <c r="F152" s="245" t="s">
        <v>306</v>
      </c>
      <c r="G152" s="243"/>
      <c r="H152" s="246">
        <v>31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142</v>
      </c>
      <c r="AU152" s="252" t="s">
        <v>86</v>
      </c>
      <c r="AV152" s="14" t="s">
        <v>86</v>
      </c>
      <c r="AW152" s="14" t="s">
        <v>33</v>
      </c>
      <c r="AX152" s="14" t="s">
        <v>84</v>
      </c>
      <c r="AY152" s="252" t="s">
        <v>132</v>
      </c>
    </row>
    <row r="153" s="2" customFormat="1" ht="24.15" customHeight="1">
      <c r="A153" s="38"/>
      <c r="B153" s="39"/>
      <c r="C153" s="253" t="s">
        <v>210</v>
      </c>
      <c r="D153" s="253" t="s">
        <v>238</v>
      </c>
      <c r="E153" s="254" t="s">
        <v>390</v>
      </c>
      <c r="F153" s="255" t="s">
        <v>391</v>
      </c>
      <c r="G153" s="256" t="s">
        <v>326</v>
      </c>
      <c r="H153" s="257">
        <v>31.93</v>
      </c>
      <c r="I153" s="258"/>
      <c r="J153" s="259">
        <f>ROUND(I153*H153,2)</f>
        <v>0</v>
      </c>
      <c r="K153" s="255" t="s">
        <v>139</v>
      </c>
      <c r="L153" s="260"/>
      <c r="M153" s="261" t="s">
        <v>1</v>
      </c>
      <c r="N153" s="262" t="s">
        <v>41</v>
      </c>
      <c r="O153" s="91"/>
      <c r="P153" s="227">
        <f>O153*H153</f>
        <v>0</v>
      </c>
      <c r="Q153" s="227">
        <v>0.00069999999999999999</v>
      </c>
      <c r="R153" s="227">
        <f>Q153*H153</f>
        <v>0.022350999999999999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241</v>
      </c>
      <c r="AT153" s="229" t="s">
        <v>238</v>
      </c>
      <c r="AU153" s="229" t="s">
        <v>86</v>
      </c>
      <c r="AY153" s="17" t="s">
        <v>132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213</v>
      </c>
      <c r="BM153" s="229" t="s">
        <v>392</v>
      </c>
    </row>
    <row r="154" s="14" customFormat="1">
      <c r="A154" s="14"/>
      <c r="B154" s="242"/>
      <c r="C154" s="243"/>
      <c r="D154" s="233" t="s">
        <v>142</v>
      </c>
      <c r="E154" s="243"/>
      <c r="F154" s="245" t="s">
        <v>393</v>
      </c>
      <c r="G154" s="243"/>
      <c r="H154" s="246">
        <v>31.93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142</v>
      </c>
      <c r="AU154" s="252" t="s">
        <v>86</v>
      </c>
      <c r="AV154" s="14" t="s">
        <v>86</v>
      </c>
      <c r="AW154" s="14" t="s">
        <v>4</v>
      </c>
      <c r="AX154" s="14" t="s">
        <v>84</v>
      </c>
      <c r="AY154" s="252" t="s">
        <v>132</v>
      </c>
    </row>
    <row r="155" s="2" customFormat="1" ht="33" customHeight="1">
      <c r="A155" s="38"/>
      <c r="B155" s="39"/>
      <c r="C155" s="218" t="s">
        <v>216</v>
      </c>
      <c r="D155" s="218" t="s">
        <v>135</v>
      </c>
      <c r="E155" s="219" t="s">
        <v>394</v>
      </c>
      <c r="F155" s="220" t="s">
        <v>395</v>
      </c>
      <c r="G155" s="221" t="s">
        <v>326</v>
      </c>
      <c r="H155" s="222">
        <v>26</v>
      </c>
      <c r="I155" s="223"/>
      <c r="J155" s="224">
        <f>ROUND(I155*H155,2)</f>
        <v>0</v>
      </c>
      <c r="K155" s="220" t="s">
        <v>139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213</v>
      </c>
      <c r="AT155" s="229" t="s">
        <v>135</v>
      </c>
      <c r="AU155" s="229" t="s">
        <v>86</v>
      </c>
      <c r="AY155" s="17" t="s">
        <v>132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213</v>
      </c>
      <c r="BM155" s="229" t="s">
        <v>396</v>
      </c>
    </row>
    <row r="156" s="13" customFormat="1">
      <c r="A156" s="13"/>
      <c r="B156" s="231"/>
      <c r="C156" s="232"/>
      <c r="D156" s="233" t="s">
        <v>142</v>
      </c>
      <c r="E156" s="234" t="s">
        <v>1</v>
      </c>
      <c r="F156" s="235" t="s">
        <v>163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142</v>
      </c>
      <c r="AU156" s="241" t="s">
        <v>86</v>
      </c>
      <c r="AV156" s="13" t="s">
        <v>84</v>
      </c>
      <c r="AW156" s="13" t="s">
        <v>33</v>
      </c>
      <c r="AX156" s="13" t="s">
        <v>76</v>
      </c>
      <c r="AY156" s="241" t="s">
        <v>132</v>
      </c>
    </row>
    <row r="157" s="14" customFormat="1">
      <c r="A157" s="14"/>
      <c r="B157" s="242"/>
      <c r="C157" s="243"/>
      <c r="D157" s="233" t="s">
        <v>142</v>
      </c>
      <c r="E157" s="244" t="s">
        <v>1</v>
      </c>
      <c r="F157" s="245" t="s">
        <v>279</v>
      </c>
      <c r="G157" s="243"/>
      <c r="H157" s="246">
        <v>26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142</v>
      </c>
      <c r="AU157" s="252" t="s">
        <v>86</v>
      </c>
      <c r="AV157" s="14" t="s">
        <v>86</v>
      </c>
      <c r="AW157" s="14" t="s">
        <v>33</v>
      </c>
      <c r="AX157" s="14" t="s">
        <v>84</v>
      </c>
      <c r="AY157" s="252" t="s">
        <v>132</v>
      </c>
    </row>
    <row r="158" s="2" customFormat="1" ht="24.15" customHeight="1">
      <c r="A158" s="38"/>
      <c r="B158" s="39"/>
      <c r="C158" s="253" t="s">
        <v>221</v>
      </c>
      <c r="D158" s="253" t="s">
        <v>238</v>
      </c>
      <c r="E158" s="254" t="s">
        <v>397</v>
      </c>
      <c r="F158" s="255" t="s">
        <v>398</v>
      </c>
      <c r="G158" s="256" t="s">
        <v>326</v>
      </c>
      <c r="H158" s="257">
        <v>26.780000000000001</v>
      </c>
      <c r="I158" s="258"/>
      <c r="J158" s="259">
        <f>ROUND(I158*H158,2)</f>
        <v>0</v>
      </c>
      <c r="K158" s="255" t="s">
        <v>139</v>
      </c>
      <c r="L158" s="260"/>
      <c r="M158" s="261" t="s">
        <v>1</v>
      </c>
      <c r="N158" s="262" t="s">
        <v>41</v>
      </c>
      <c r="O158" s="91"/>
      <c r="P158" s="227">
        <f>O158*H158</f>
        <v>0</v>
      </c>
      <c r="Q158" s="227">
        <v>0.001</v>
      </c>
      <c r="R158" s="227">
        <f>Q158*H158</f>
        <v>0.026780000000000002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241</v>
      </c>
      <c r="AT158" s="229" t="s">
        <v>238</v>
      </c>
      <c r="AU158" s="229" t="s">
        <v>86</v>
      </c>
      <c r="AY158" s="17" t="s">
        <v>132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213</v>
      </c>
      <c r="BM158" s="229" t="s">
        <v>399</v>
      </c>
    </row>
    <row r="159" s="14" customFormat="1">
      <c r="A159" s="14"/>
      <c r="B159" s="242"/>
      <c r="C159" s="243"/>
      <c r="D159" s="233" t="s">
        <v>142</v>
      </c>
      <c r="E159" s="243"/>
      <c r="F159" s="245" t="s">
        <v>400</v>
      </c>
      <c r="G159" s="243"/>
      <c r="H159" s="246">
        <v>26.780000000000001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142</v>
      </c>
      <c r="AU159" s="252" t="s">
        <v>86</v>
      </c>
      <c r="AV159" s="14" t="s">
        <v>86</v>
      </c>
      <c r="AW159" s="14" t="s">
        <v>4</v>
      </c>
      <c r="AX159" s="14" t="s">
        <v>84</v>
      </c>
      <c r="AY159" s="252" t="s">
        <v>132</v>
      </c>
    </row>
    <row r="160" s="2" customFormat="1" ht="33" customHeight="1">
      <c r="A160" s="38"/>
      <c r="B160" s="39"/>
      <c r="C160" s="218" t="s">
        <v>213</v>
      </c>
      <c r="D160" s="218" t="s">
        <v>135</v>
      </c>
      <c r="E160" s="219" t="s">
        <v>401</v>
      </c>
      <c r="F160" s="220" t="s">
        <v>402</v>
      </c>
      <c r="G160" s="221" t="s">
        <v>326</v>
      </c>
      <c r="H160" s="222">
        <v>21</v>
      </c>
      <c r="I160" s="223"/>
      <c r="J160" s="224">
        <f>ROUND(I160*H160,2)</f>
        <v>0</v>
      </c>
      <c r="K160" s="220" t="s">
        <v>139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213</v>
      </c>
      <c r="AT160" s="229" t="s">
        <v>135</v>
      </c>
      <c r="AU160" s="229" t="s">
        <v>86</v>
      </c>
      <c r="AY160" s="17" t="s">
        <v>132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213</v>
      </c>
      <c r="BM160" s="229" t="s">
        <v>403</v>
      </c>
    </row>
    <row r="161" s="13" customFormat="1">
      <c r="A161" s="13"/>
      <c r="B161" s="231"/>
      <c r="C161" s="232"/>
      <c r="D161" s="233" t="s">
        <v>142</v>
      </c>
      <c r="E161" s="234" t="s">
        <v>1</v>
      </c>
      <c r="F161" s="235" t="s">
        <v>163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142</v>
      </c>
      <c r="AU161" s="241" t="s">
        <v>86</v>
      </c>
      <c r="AV161" s="13" t="s">
        <v>84</v>
      </c>
      <c r="AW161" s="13" t="s">
        <v>33</v>
      </c>
      <c r="AX161" s="13" t="s">
        <v>76</v>
      </c>
      <c r="AY161" s="241" t="s">
        <v>132</v>
      </c>
    </row>
    <row r="162" s="14" customFormat="1">
      <c r="A162" s="14"/>
      <c r="B162" s="242"/>
      <c r="C162" s="243"/>
      <c r="D162" s="233" t="s">
        <v>142</v>
      </c>
      <c r="E162" s="244" t="s">
        <v>1</v>
      </c>
      <c r="F162" s="245" t="s">
        <v>7</v>
      </c>
      <c r="G162" s="243"/>
      <c r="H162" s="246">
        <v>21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142</v>
      </c>
      <c r="AU162" s="252" t="s">
        <v>86</v>
      </c>
      <c r="AV162" s="14" t="s">
        <v>86</v>
      </c>
      <c r="AW162" s="14" t="s">
        <v>33</v>
      </c>
      <c r="AX162" s="14" t="s">
        <v>84</v>
      </c>
      <c r="AY162" s="252" t="s">
        <v>132</v>
      </c>
    </row>
    <row r="163" s="2" customFormat="1" ht="24.15" customHeight="1">
      <c r="A163" s="38"/>
      <c r="B163" s="39"/>
      <c r="C163" s="253" t="s">
        <v>232</v>
      </c>
      <c r="D163" s="253" t="s">
        <v>238</v>
      </c>
      <c r="E163" s="254" t="s">
        <v>404</v>
      </c>
      <c r="F163" s="255" t="s">
        <v>405</v>
      </c>
      <c r="G163" s="256" t="s">
        <v>326</v>
      </c>
      <c r="H163" s="257">
        <v>21.629999999999999</v>
      </c>
      <c r="I163" s="258"/>
      <c r="J163" s="259">
        <f>ROUND(I163*H163,2)</f>
        <v>0</v>
      </c>
      <c r="K163" s="255" t="s">
        <v>139</v>
      </c>
      <c r="L163" s="260"/>
      <c r="M163" s="261" t="s">
        <v>1</v>
      </c>
      <c r="N163" s="262" t="s">
        <v>41</v>
      </c>
      <c r="O163" s="91"/>
      <c r="P163" s="227">
        <f>O163*H163</f>
        <v>0</v>
      </c>
      <c r="Q163" s="227">
        <v>0.0014</v>
      </c>
      <c r="R163" s="227">
        <f>Q163*H163</f>
        <v>0.030282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241</v>
      </c>
      <c r="AT163" s="229" t="s">
        <v>238</v>
      </c>
      <c r="AU163" s="229" t="s">
        <v>86</v>
      </c>
      <c r="AY163" s="17" t="s">
        <v>132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213</v>
      </c>
      <c r="BM163" s="229" t="s">
        <v>406</v>
      </c>
    </row>
    <row r="164" s="14" customFormat="1">
      <c r="A164" s="14"/>
      <c r="B164" s="242"/>
      <c r="C164" s="243"/>
      <c r="D164" s="233" t="s">
        <v>142</v>
      </c>
      <c r="E164" s="243"/>
      <c r="F164" s="245" t="s">
        <v>407</v>
      </c>
      <c r="G164" s="243"/>
      <c r="H164" s="246">
        <v>21.629999999999999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142</v>
      </c>
      <c r="AU164" s="252" t="s">
        <v>86</v>
      </c>
      <c r="AV164" s="14" t="s">
        <v>86</v>
      </c>
      <c r="AW164" s="14" t="s">
        <v>4</v>
      </c>
      <c r="AX164" s="14" t="s">
        <v>84</v>
      </c>
      <c r="AY164" s="252" t="s">
        <v>132</v>
      </c>
    </row>
    <row r="165" s="2" customFormat="1" ht="33" customHeight="1">
      <c r="A165" s="38"/>
      <c r="B165" s="39"/>
      <c r="C165" s="218" t="s">
        <v>237</v>
      </c>
      <c r="D165" s="218" t="s">
        <v>135</v>
      </c>
      <c r="E165" s="219" t="s">
        <v>408</v>
      </c>
      <c r="F165" s="220" t="s">
        <v>409</v>
      </c>
      <c r="G165" s="221" t="s">
        <v>326</v>
      </c>
      <c r="H165" s="222">
        <v>11</v>
      </c>
      <c r="I165" s="223"/>
      <c r="J165" s="224">
        <f>ROUND(I165*H165,2)</f>
        <v>0</v>
      </c>
      <c r="K165" s="220" t="s">
        <v>139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213</v>
      </c>
      <c r="AT165" s="229" t="s">
        <v>135</v>
      </c>
      <c r="AU165" s="229" t="s">
        <v>86</v>
      </c>
      <c r="AY165" s="17" t="s">
        <v>132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213</v>
      </c>
      <c r="BM165" s="229" t="s">
        <v>410</v>
      </c>
    </row>
    <row r="166" s="13" customFormat="1">
      <c r="A166" s="13"/>
      <c r="B166" s="231"/>
      <c r="C166" s="232"/>
      <c r="D166" s="233" t="s">
        <v>142</v>
      </c>
      <c r="E166" s="234" t="s">
        <v>1</v>
      </c>
      <c r="F166" s="235" t="s">
        <v>163</v>
      </c>
      <c r="G166" s="232"/>
      <c r="H166" s="234" t="s">
        <v>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142</v>
      </c>
      <c r="AU166" s="241" t="s">
        <v>86</v>
      </c>
      <c r="AV166" s="13" t="s">
        <v>84</v>
      </c>
      <c r="AW166" s="13" t="s">
        <v>33</v>
      </c>
      <c r="AX166" s="13" t="s">
        <v>76</v>
      </c>
      <c r="AY166" s="241" t="s">
        <v>132</v>
      </c>
    </row>
    <row r="167" s="14" customFormat="1">
      <c r="A167" s="14"/>
      <c r="B167" s="242"/>
      <c r="C167" s="243"/>
      <c r="D167" s="233" t="s">
        <v>142</v>
      </c>
      <c r="E167" s="244" t="s">
        <v>1</v>
      </c>
      <c r="F167" s="245" t="s">
        <v>197</v>
      </c>
      <c r="G167" s="243"/>
      <c r="H167" s="246">
        <v>11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142</v>
      </c>
      <c r="AU167" s="252" t="s">
        <v>86</v>
      </c>
      <c r="AV167" s="14" t="s">
        <v>86</v>
      </c>
      <c r="AW167" s="14" t="s">
        <v>33</v>
      </c>
      <c r="AX167" s="14" t="s">
        <v>84</v>
      </c>
      <c r="AY167" s="252" t="s">
        <v>132</v>
      </c>
    </row>
    <row r="168" s="2" customFormat="1" ht="24.15" customHeight="1">
      <c r="A168" s="38"/>
      <c r="B168" s="39"/>
      <c r="C168" s="253" t="s">
        <v>243</v>
      </c>
      <c r="D168" s="253" t="s">
        <v>238</v>
      </c>
      <c r="E168" s="254" t="s">
        <v>411</v>
      </c>
      <c r="F168" s="255" t="s">
        <v>412</v>
      </c>
      <c r="G168" s="256" t="s">
        <v>326</v>
      </c>
      <c r="H168" s="257">
        <v>11.33</v>
      </c>
      <c r="I168" s="258"/>
      <c r="J168" s="259">
        <f>ROUND(I168*H168,2)</f>
        <v>0</v>
      </c>
      <c r="K168" s="255" t="s">
        <v>139</v>
      </c>
      <c r="L168" s="260"/>
      <c r="M168" s="261" t="s">
        <v>1</v>
      </c>
      <c r="N168" s="262" t="s">
        <v>41</v>
      </c>
      <c r="O168" s="91"/>
      <c r="P168" s="227">
        <f>O168*H168</f>
        <v>0</v>
      </c>
      <c r="Q168" s="227">
        <v>0.0018</v>
      </c>
      <c r="R168" s="227">
        <f>Q168*H168</f>
        <v>0.020393999999999999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241</v>
      </c>
      <c r="AT168" s="229" t="s">
        <v>238</v>
      </c>
      <c r="AU168" s="229" t="s">
        <v>86</v>
      </c>
      <c r="AY168" s="17" t="s">
        <v>132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213</v>
      </c>
      <c r="BM168" s="229" t="s">
        <v>413</v>
      </c>
    </row>
    <row r="169" s="14" customFormat="1">
      <c r="A169" s="14"/>
      <c r="B169" s="242"/>
      <c r="C169" s="243"/>
      <c r="D169" s="233" t="s">
        <v>142</v>
      </c>
      <c r="E169" s="243"/>
      <c r="F169" s="245" t="s">
        <v>414</v>
      </c>
      <c r="G169" s="243"/>
      <c r="H169" s="246">
        <v>11.33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142</v>
      </c>
      <c r="AU169" s="252" t="s">
        <v>86</v>
      </c>
      <c r="AV169" s="14" t="s">
        <v>86</v>
      </c>
      <c r="AW169" s="14" t="s">
        <v>4</v>
      </c>
      <c r="AX169" s="14" t="s">
        <v>84</v>
      </c>
      <c r="AY169" s="252" t="s">
        <v>132</v>
      </c>
    </row>
    <row r="170" s="2" customFormat="1" ht="33" customHeight="1">
      <c r="A170" s="38"/>
      <c r="B170" s="39"/>
      <c r="C170" s="218" t="s">
        <v>248</v>
      </c>
      <c r="D170" s="218" t="s">
        <v>135</v>
      </c>
      <c r="E170" s="219" t="s">
        <v>415</v>
      </c>
      <c r="F170" s="220" t="s">
        <v>416</v>
      </c>
      <c r="G170" s="221" t="s">
        <v>326</v>
      </c>
      <c r="H170" s="222">
        <v>15</v>
      </c>
      <c r="I170" s="223"/>
      <c r="J170" s="224">
        <f>ROUND(I170*H170,2)</f>
        <v>0</v>
      </c>
      <c r="K170" s="220" t="s">
        <v>139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213</v>
      </c>
      <c r="AT170" s="229" t="s">
        <v>135</v>
      </c>
      <c r="AU170" s="229" t="s">
        <v>86</v>
      </c>
      <c r="AY170" s="17" t="s">
        <v>132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213</v>
      </c>
      <c r="BM170" s="229" t="s">
        <v>417</v>
      </c>
    </row>
    <row r="171" s="13" customFormat="1">
      <c r="A171" s="13"/>
      <c r="B171" s="231"/>
      <c r="C171" s="232"/>
      <c r="D171" s="233" t="s">
        <v>142</v>
      </c>
      <c r="E171" s="234" t="s">
        <v>1</v>
      </c>
      <c r="F171" s="235" t="s">
        <v>163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142</v>
      </c>
      <c r="AU171" s="241" t="s">
        <v>86</v>
      </c>
      <c r="AV171" s="13" t="s">
        <v>84</v>
      </c>
      <c r="AW171" s="13" t="s">
        <v>33</v>
      </c>
      <c r="AX171" s="13" t="s">
        <v>76</v>
      </c>
      <c r="AY171" s="241" t="s">
        <v>132</v>
      </c>
    </row>
    <row r="172" s="14" customFormat="1">
      <c r="A172" s="14"/>
      <c r="B172" s="242"/>
      <c r="C172" s="243"/>
      <c r="D172" s="233" t="s">
        <v>142</v>
      </c>
      <c r="E172" s="244" t="s">
        <v>1</v>
      </c>
      <c r="F172" s="245" t="s">
        <v>221</v>
      </c>
      <c r="G172" s="243"/>
      <c r="H172" s="246">
        <v>15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142</v>
      </c>
      <c r="AU172" s="252" t="s">
        <v>86</v>
      </c>
      <c r="AV172" s="14" t="s">
        <v>86</v>
      </c>
      <c r="AW172" s="14" t="s">
        <v>33</v>
      </c>
      <c r="AX172" s="14" t="s">
        <v>84</v>
      </c>
      <c r="AY172" s="252" t="s">
        <v>132</v>
      </c>
    </row>
    <row r="173" s="2" customFormat="1" ht="24.15" customHeight="1">
      <c r="A173" s="38"/>
      <c r="B173" s="39"/>
      <c r="C173" s="253" t="s">
        <v>7</v>
      </c>
      <c r="D173" s="253" t="s">
        <v>238</v>
      </c>
      <c r="E173" s="254" t="s">
        <v>418</v>
      </c>
      <c r="F173" s="255" t="s">
        <v>419</v>
      </c>
      <c r="G173" s="256" t="s">
        <v>326</v>
      </c>
      <c r="H173" s="257">
        <v>15.449999999999999</v>
      </c>
      <c r="I173" s="258"/>
      <c r="J173" s="259">
        <f>ROUND(I173*H173,2)</f>
        <v>0</v>
      </c>
      <c r="K173" s="255" t="s">
        <v>139</v>
      </c>
      <c r="L173" s="260"/>
      <c r="M173" s="261" t="s">
        <v>1</v>
      </c>
      <c r="N173" s="262" t="s">
        <v>41</v>
      </c>
      <c r="O173" s="91"/>
      <c r="P173" s="227">
        <f>O173*H173</f>
        <v>0</v>
      </c>
      <c r="Q173" s="227">
        <v>0.0020999999999999999</v>
      </c>
      <c r="R173" s="227">
        <f>Q173*H173</f>
        <v>0.032444999999999995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241</v>
      </c>
      <c r="AT173" s="229" t="s">
        <v>238</v>
      </c>
      <c r="AU173" s="229" t="s">
        <v>86</v>
      </c>
      <c r="AY173" s="17" t="s">
        <v>132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213</v>
      </c>
      <c r="BM173" s="229" t="s">
        <v>420</v>
      </c>
    </row>
    <row r="174" s="14" customFormat="1">
      <c r="A174" s="14"/>
      <c r="B174" s="242"/>
      <c r="C174" s="243"/>
      <c r="D174" s="233" t="s">
        <v>142</v>
      </c>
      <c r="E174" s="243"/>
      <c r="F174" s="245" t="s">
        <v>421</v>
      </c>
      <c r="G174" s="243"/>
      <c r="H174" s="246">
        <v>15.449999999999999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142</v>
      </c>
      <c r="AU174" s="252" t="s">
        <v>86</v>
      </c>
      <c r="AV174" s="14" t="s">
        <v>86</v>
      </c>
      <c r="AW174" s="14" t="s">
        <v>4</v>
      </c>
      <c r="AX174" s="14" t="s">
        <v>84</v>
      </c>
      <c r="AY174" s="252" t="s">
        <v>132</v>
      </c>
    </row>
    <row r="175" s="2" customFormat="1" ht="24.15" customHeight="1">
      <c r="A175" s="38"/>
      <c r="B175" s="39"/>
      <c r="C175" s="218" t="s">
        <v>156</v>
      </c>
      <c r="D175" s="218" t="s">
        <v>135</v>
      </c>
      <c r="E175" s="219" t="s">
        <v>422</v>
      </c>
      <c r="F175" s="220" t="s">
        <v>423</v>
      </c>
      <c r="G175" s="221" t="s">
        <v>326</v>
      </c>
      <c r="H175" s="222">
        <v>10</v>
      </c>
      <c r="I175" s="223"/>
      <c r="J175" s="224">
        <f>ROUND(I175*H175,2)</f>
        <v>0</v>
      </c>
      <c r="K175" s="220" t="s">
        <v>139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213</v>
      </c>
      <c r="AT175" s="229" t="s">
        <v>135</v>
      </c>
      <c r="AU175" s="229" t="s">
        <v>86</v>
      </c>
      <c r="AY175" s="17" t="s">
        <v>132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213</v>
      </c>
      <c r="BM175" s="229" t="s">
        <v>424</v>
      </c>
    </row>
    <row r="176" s="13" customFormat="1">
      <c r="A176" s="13"/>
      <c r="B176" s="231"/>
      <c r="C176" s="232"/>
      <c r="D176" s="233" t="s">
        <v>142</v>
      </c>
      <c r="E176" s="234" t="s">
        <v>1</v>
      </c>
      <c r="F176" s="235" t="s">
        <v>163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142</v>
      </c>
      <c r="AU176" s="241" t="s">
        <v>86</v>
      </c>
      <c r="AV176" s="13" t="s">
        <v>84</v>
      </c>
      <c r="AW176" s="13" t="s">
        <v>33</v>
      </c>
      <c r="AX176" s="13" t="s">
        <v>76</v>
      </c>
      <c r="AY176" s="241" t="s">
        <v>132</v>
      </c>
    </row>
    <row r="177" s="14" customFormat="1">
      <c r="A177" s="14"/>
      <c r="B177" s="242"/>
      <c r="C177" s="243"/>
      <c r="D177" s="233" t="s">
        <v>142</v>
      </c>
      <c r="E177" s="244" t="s">
        <v>1</v>
      </c>
      <c r="F177" s="245" t="s">
        <v>189</v>
      </c>
      <c r="G177" s="243"/>
      <c r="H177" s="246">
        <v>10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142</v>
      </c>
      <c r="AU177" s="252" t="s">
        <v>86</v>
      </c>
      <c r="AV177" s="14" t="s">
        <v>86</v>
      </c>
      <c r="AW177" s="14" t="s">
        <v>33</v>
      </c>
      <c r="AX177" s="14" t="s">
        <v>84</v>
      </c>
      <c r="AY177" s="252" t="s">
        <v>132</v>
      </c>
    </row>
    <row r="178" s="2" customFormat="1" ht="24.15" customHeight="1">
      <c r="A178" s="38"/>
      <c r="B178" s="39"/>
      <c r="C178" s="253" t="s">
        <v>262</v>
      </c>
      <c r="D178" s="253" t="s">
        <v>238</v>
      </c>
      <c r="E178" s="254" t="s">
        <v>425</v>
      </c>
      <c r="F178" s="255" t="s">
        <v>426</v>
      </c>
      <c r="G178" s="256" t="s">
        <v>326</v>
      </c>
      <c r="H178" s="257">
        <v>10.300000000000001</v>
      </c>
      <c r="I178" s="258"/>
      <c r="J178" s="259">
        <f>ROUND(I178*H178,2)</f>
        <v>0</v>
      </c>
      <c r="K178" s="255" t="s">
        <v>139</v>
      </c>
      <c r="L178" s="260"/>
      <c r="M178" s="261" t="s">
        <v>1</v>
      </c>
      <c r="N178" s="262" t="s">
        <v>41</v>
      </c>
      <c r="O178" s="91"/>
      <c r="P178" s="227">
        <f>O178*H178</f>
        <v>0</v>
      </c>
      <c r="Q178" s="227">
        <v>0.001</v>
      </c>
      <c r="R178" s="227">
        <f>Q178*H178</f>
        <v>0.0103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241</v>
      </c>
      <c r="AT178" s="229" t="s">
        <v>238</v>
      </c>
      <c r="AU178" s="229" t="s">
        <v>86</v>
      </c>
      <c r="AY178" s="17" t="s">
        <v>132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213</v>
      </c>
      <c r="BM178" s="229" t="s">
        <v>427</v>
      </c>
    </row>
    <row r="179" s="14" customFormat="1">
      <c r="A179" s="14"/>
      <c r="B179" s="242"/>
      <c r="C179" s="243"/>
      <c r="D179" s="233" t="s">
        <v>142</v>
      </c>
      <c r="E179" s="243"/>
      <c r="F179" s="245" t="s">
        <v>428</v>
      </c>
      <c r="G179" s="243"/>
      <c r="H179" s="246">
        <v>10.300000000000001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142</v>
      </c>
      <c r="AU179" s="252" t="s">
        <v>86</v>
      </c>
      <c r="AV179" s="14" t="s">
        <v>86</v>
      </c>
      <c r="AW179" s="14" t="s">
        <v>4</v>
      </c>
      <c r="AX179" s="14" t="s">
        <v>84</v>
      </c>
      <c r="AY179" s="252" t="s">
        <v>132</v>
      </c>
    </row>
    <row r="180" s="2" customFormat="1" ht="33" customHeight="1">
      <c r="A180" s="38"/>
      <c r="B180" s="39"/>
      <c r="C180" s="218" t="s">
        <v>268</v>
      </c>
      <c r="D180" s="218" t="s">
        <v>135</v>
      </c>
      <c r="E180" s="219" t="s">
        <v>429</v>
      </c>
      <c r="F180" s="220" t="s">
        <v>430</v>
      </c>
      <c r="G180" s="221" t="s">
        <v>326</v>
      </c>
      <c r="H180" s="222">
        <v>38</v>
      </c>
      <c r="I180" s="223"/>
      <c r="J180" s="224">
        <f>ROUND(I180*H180,2)</f>
        <v>0</v>
      </c>
      <c r="K180" s="220" t="s">
        <v>139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213</v>
      </c>
      <c r="AT180" s="229" t="s">
        <v>135</v>
      </c>
      <c r="AU180" s="229" t="s">
        <v>86</v>
      </c>
      <c r="AY180" s="17" t="s">
        <v>132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213</v>
      </c>
      <c r="BM180" s="229" t="s">
        <v>431</v>
      </c>
    </row>
    <row r="181" s="13" customFormat="1">
      <c r="A181" s="13"/>
      <c r="B181" s="231"/>
      <c r="C181" s="232"/>
      <c r="D181" s="233" t="s">
        <v>142</v>
      </c>
      <c r="E181" s="234" t="s">
        <v>1</v>
      </c>
      <c r="F181" s="235" t="s">
        <v>163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142</v>
      </c>
      <c r="AU181" s="241" t="s">
        <v>86</v>
      </c>
      <c r="AV181" s="13" t="s">
        <v>84</v>
      </c>
      <c r="AW181" s="13" t="s">
        <v>33</v>
      </c>
      <c r="AX181" s="13" t="s">
        <v>76</v>
      </c>
      <c r="AY181" s="241" t="s">
        <v>132</v>
      </c>
    </row>
    <row r="182" s="14" customFormat="1">
      <c r="A182" s="14"/>
      <c r="B182" s="242"/>
      <c r="C182" s="243"/>
      <c r="D182" s="233" t="s">
        <v>142</v>
      </c>
      <c r="E182" s="244" t="s">
        <v>1</v>
      </c>
      <c r="F182" s="245" t="s">
        <v>432</v>
      </c>
      <c r="G182" s="243"/>
      <c r="H182" s="246">
        <v>38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142</v>
      </c>
      <c r="AU182" s="252" t="s">
        <v>86</v>
      </c>
      <c r="AV182" s="14" t="s">
        <v>86</v>
      </c>
      <c r="AW182" s="14" t="s">
        <v>33</v>
      </c>
      <c r="AX182" s="14" t="s">
        <v>84</v>
      </c>
      <c r="AY182" s="252" t="s">
        <v>132</v>
      </c>
    </row>
    <row r="183" s="2" customFormat="1" ht="24.15" customHeight="1">
      <c r="A183" s="38"/>
      <c r="B183" s="39"/>
      <c r="C183" s="253" t="s">
        <v>275</v>
      </c>
      <c r="D183" s="253" t="s">
        <v>238</v>
      </c>
      <c r="E183" s="254" t="s">
        <v>433</v>
      </c>
      <c r="F183" s="255" t="s">
        <v>434</v>
      </c>
      <c r="G183" s="256" t="s">
        <v>326</v>
      </c>
      <c r="H183" s="257">
        <v>39.140000000000001</v>
      </c>
      <c r="I183" s="258"/>
      <c r="J183" s="259">
        <f>ROUND(I183*H183,2)</f>
        <v>0</v>
      </c>
      <c r="K183" s="255" t="s">
        <v>139</v>
      </c>
      <c r="L183" s="260"/>
      <c r="M183" s="261" t="s">
        <v>1</v>
      </c>
      <c r="N183" s="262" t="s">
        <v>41</v>
      </c>
      <c r="O183" s="91"/>
      <c r="P183" s="227">
        <f>O183*H183</f>
        <v>0</v>
      </c>
      <c r="Q183" s="227">
        <v>0.0016000000000000001</v>
      </c>
      <c r="R183" s="227">
        <f>Q183*H183</f>
        <v>0.062623999999999999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241</v>
      </c>
      <c r="AT183" s="229" t="s">
        <v>238</v>
      </c>
      <c r="AU183" s="229" t="s">
        <v>86</v>
      </c>
      <c r="AY183" s="17" t="s">
        <v>132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213</v>
      </c>
      <c r="BM183" s="229" t="s">
        <v>435</v>
      </c>
    </row>
    <row r="184" s="14" customFormat="1">
      <c r="A184" s="14"/>
      <c r="B184" s="242"/>
      <c r="C184" s="243"/>
      <c r="D184" s="233" t="s">
        <v>142</v>
      </c>
      <c r="E184" s="243"/>
      <c r="F184" s="245" t="s">
        <v>436</v>
      </c>
      <c r="G184" s="243"/>
      <c r="H184" s="246">
        <v>39.140000000000001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142</v>
      </c>
      <c r="AU184" s="252" t="s">
        <v>86</v>
      </c>
      <c r="AV184" s="14" t="s">
        <v>86</v>
      </c>
      <c r="AW184" s="14" t="s">
        <v>4</v>
      </c>
      <c r="AX184" s="14" t="s">
        <v>84</v>
      </c>
      <c r="AY184" s="252" t="s">
        <v>132</v>
      </c>
    </row>
    <row r="185" s="2" customFormat="1" ht="24.15" customHeight="1">
      <c r="A185" s="38"/>
      <c r="B185" s="39"/>
      <c r="C185" s="253" t="s">
        <v>279</v>
      </c>
      <c r="D185" s="253" t="s">
        <v>238</v>
      </c>
      <c r="E185" s="254" t="s">
        <v>437</v>
      </c>
      <c r="F185" s="255" t="s">
        <v>438</v>
      </c>
      <c r="G185" s="256" t="s">
        <v>138</v>
      </c>
      <c r="H185" s="257">
        <v>28</v>
      </c>
      <c r="I185" s="258"/>
      <c r="J185" s="259">
        <f>ROUND(I185*H185,2)</f>
        <v>0</v>
      </c>
      <c r="K185" s="255" t="s">
        <v>139</v>
      </c>
      <c r="L185" s="260"/>
      <c r="M185" s="261" t="s">
        <v>1</v>
      </c>
      <c r="N185" s="262" t="s">
        <v>41</v>
      </c>
      <c r="O185" s="91"/>
      <c r="P185" s="227">
        <f>O185*H185</f>
        <v>0</v>
      </c>
      <c r="Q185" s="227">
        <v>5.0000000000000002E-05</v>
      </c>
      <c r="R185" s="227">
        <f>Q185*H185</f>
        <v>0.0014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241</v>
      </c>
      <c r="AT185" s="229" t="s">
        <v>238</v>
      </c>
      <c r="AU185" s="229" t="s">
        <v>86</v>
      </c>
      <c r="AY185" s="17" t="s">
        <v>132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213</v>
      </c>
      <c r="BM185" s="229" t="s">
        <v>439</v>
      </c>
    </row>
    <row r="186" s="2" customFormat="1">
      <c r="A186" s="38"/>
      <c r="B186" s="39"/>
      <c r="C186" s="40"/>
      <c r="D186" s="233" t="s">
        <v>252</v>
      </c>
      <c r="E186" s="40"/>
      <c r="F186" s="263" t="s">
        <v>440</v>
      </c>
      <c r="G186" s="40"/>
      <c r="H186" s="40"/>
      <c r="I186" s="264"/>
      <c r="J186" s="40"/>
      <c r="K186" s="40"/>
      <c r="L186" s="44"/>
      <c r="M186" s="265"/>
      <c r="N186" s="266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252</v>
      </c>
      <c r="AU186" s="17" t="s">
        <v>86</v>
      </c>
    </row>
    <row r="187" s="13" customFormat="1">
      <c r="A187" s="13"/>
      <c r="B187" s="231"/>
      <c r="C187" s="232"/>
      <c r="D187" s="233" t="s">
        <v>142</v>
      </c>
      <c r="E187" s="234" t="s">
        <v>1</v>
      </c>
      <c r="F187" s="235" t="s">
        <v>163</v>
      </c>
      <c r="G187" s="232"/>
      <c r="H187" s="234" t="s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142</v>
      </c>
      <c r="AU187" s="241" t="s">
        <v>86</v>
      </c>
      <c r="AV187" s="13" t="s">
        <v>84</v>
      </c>
      <c r="AW187" s="13" t="s">
        <v>33</v>
      </c>
      <c r="AX187" s="13" t="s">
        <v>76</v>
      </c>
      <c r="AY187" s="241" t="s">
        <v>132</v>
      </c>
    </row>
    <row r="188" s="14" customFormat="1">
      <c r="A188" s="14"/>
      <c r="B188" s="242"/>
      <c r="C188" s="243"/>
      <c r="D188" s="233" t="s">
        <v>142</v>
      </c>
      <c r="E188" s="244" t="s">
        <v>1</v>
      </c>
      <c r="F188" s="245" t="s">
        <v>441</v>
      </c>
      <c r="G188" s="243"/>
      <c r="H188" s="246">
        <v>28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142</v>
      </c>
      <c r="AU188" s="252" t="s">
        <v>86</v>
      </c>
      <c r="AV188" s="14" t="s">
        <v>86</v>
      </c>
      <c r="AW188" s="14" t="s">
        <v>33</v>
      </c>
      <c r="AX188" s="14" t="s">
        <v>84</v>
      </c>
      <c r="AY188" s="252" t="s">
        <v>132</v>
      </c>
    </row>
    <row r="189" s="2" customFormat="1" ht="24.15" customHeight="1">
      <c r="A189" s="38"/>
      <c r="B189" s="39"/>
      <c r="C189" s="218" t="s">
        <v>283</v>
      </c>
      <c r="D189" s="218" t="s">
        <v>135</v>
      </c>
      <c r="E189" s="219" t="s">
        <v>442</v>
      </c>
      <c r="F189" s="220" t="s">
        <v>443</v>
      </c>
      <c r="G189" s="221" t="s">
        <v>138</v>
      </c>
      <c r="H189" s="222">
        <v>39</v>
      </c>
      <c r="I189" s="223"/>
      <c r="J189" s="224">
        <f>ROUND(I189*H189,2)</f>
        <v>0</v>
      </c>
      <c r="K189" s="220" t="s">
        <v>139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213</v>
      </c>
      <c r="AT189" s="229" t="s">
        <v>135</v>
      </c>
      <c r="AU189" s="229" t="s">
        <v>86</v>
      </c>
      <c r="AY189" s="17" t="s">
        <v>132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213</v>
      </c>
      <c r="BM189" s="229" t="s">
        <v>444</v>
      </c>
    </row>
    <row r="190" s="13" customFormat="1">
      <c r="A190" s="13"/>
      <c r="B190" s="231"/>
      <c r="C190" s="232"/>
      <c r="D190" s="233" t="s">
        <v>142</v>
      </c>
      <c r="E190" s="234" t="s">
        <v>1</v>
      </c>
      <c r="F190" s="235" t="s">
        <v>163</v>
      </c>
      <c r="G190" s="232"/>
      <c r="H190" s="234" t="s">
        <v>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142</v>
      </c>
      <c r="AU190" s="241" t="s">
        <v>86</v>
      </c>
      <c r="AV190" s="13" t="s">
        <v>84</v>
      </c>
      <c r="AW190" s="13" t="s">
        <v>33</v>
      </c>
      <c r="AX190" s="13" t="s">
        <v>76</v>
      </c>
      <c r="AY190" s="241" t="s">
        <v>132</v>
      </c>
    </row>
    <row r="191" s="13" customFormat="1">
      <c r="A191" s="13"/>
      <c r="B191" s="231"/>
      <c r="C191" s="232"/>
      <c r="D191" s="233" t="s">
        <v>142</v>
      </c>
      <c r="E191" s="234" t="s">
        <v>1</v>
      </c>
      <c r="F191" s="235" t="s">
        <v>445</v>
      </c>
      <c r="G191" s="232"/>
      <c r="H191" s="234" t="s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142</v>
      </c>
      <c r="AU191" s="241" t="s">
        <v>86</v>
      </c>
      <c r="AV191" s="13" t="s">
        <v>84</v>
      </c>
      <c r="AW191" s="13" t="s">
        <v>33</v>
      </c>
      <c r="AX191" s="13" t="s">
        <v>76</v>
      </c>
      <c r="AY191" s="241" t="s">
        <v>132</v>
      </c>
    </row>
    <row r="192" s="14" customFormat="1">
      <c r="A192" s="14"/>
      <c r="B192" s="242"/>
      <c r="C192" s="243"/>
      <c r="D192" s="233" t="s">
        <v>142</v>
      </c>
      <c r="E192" s="244" t="s">
        <v>1</v>
      </c>
      <c r="F192" s="245" t="s">
        <v>446</v>
      </c>
      <c r="G192" s="243"/>
      <c r="H192" s="246">
        <v>39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142</v>
      </c>
      <c r="AU192" s="252" t="s">
        <v>86</v>
      </c>
      <c r="AV192" s="14" t="s">
        <v>86</v>
      </c>
      <c r="AW192" s="14" t="s">
        <v>33</v>
      </c>
      <c r="AX192" s="14" t="s">
        <v>84</v>
      </c>
      <c r="AY192" s="252" t="s">
        <v>132</v>
      </c>
    </row>
    <row r="193" s="2" customFormat="1" ht="24.15" customHeight="1">
      <c r="A193" s="38"/>
      <c r="B193" s="39"/>
      <c r="C193" s="253" t="s">
        <v>289</v>
      </c>
      <c r="D193" s="253" t="s">
        <v>238</v>
      </c>
      <c r="E193" s="254" t="s">
        <v>447</v>
      </c>
      <c r="F193" s="255" t="s">
        <v>448</v>
      </c>
      <c r="G193" s="256" t="s">
        <v>138</v>
      </c>
      <c r="H193" s="257">
        <v>39</v>
      </c>
      <c r="I193" s="258"/>
      <c r="J193" s="259">
        <f>ROUND(I193*H193,2)</f>
        <v>0</v>
      </c>
      <c r="K193" s="255" t="s">
        <v>139</v>
      </c>
      <c r="L193" s="260"/>
      <c r="M193" s="261" t="s">
        <v>1</v>
      </c>
      <c r="N193" s="262" t="s">
        <v>41</v>
      </c>
      <c r="O193" s="91"/>
      <c r="P193" s="227">
        <f>O193*H193</f>
        <v>0</v>
      </c>
      <c r="Q193" s="227">
        <v>5.0000000000000002E-05</v>
      </c>
      <c r="R193" s="227">
        <f>Q193*H193</f>
        <v>0.0019500000000000001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241</v>
      </c>
      <c r="AT193" s="229" t="s">
        <v>238</v>
      </c>
      <c r="AU193" s="229" t="s">
        <v>86</v>
      </c>
      <c r="AY193" s="17" t="s">
        <v>132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213</v>
      </c>
      <c r="BM193" s="229" t="s">
        <v>449</v>
      </c>
    </row>
    <row r="194" s="2" customFormat="1" ht="24.15" customHeight="1">
      <c r="A194" s="38"/>
      <c r="B194" s="39"/>
      <c r="C194" s="218" t="s">
        <v>295</v>
      </c>
      <c r="D194" s="218" t="s">
        <v>135</v>
      </c>
      <c r="E194" s="219" t="s">
        <v>450</v>
      </c>
      <c r="F194" s="220" t="s">
        <v>451</v>
      </c>
      <c r="G194" s="221" t="s">
        <v>138</v>
      </c>
      <c r="H194" s="222">
        <v>6</v>
      </c>
      <c r="I194" s="223"/>
      <c r="J194" s="224">
        <f>ROUND(I194*H194,2)</f>
        <v>0</v>
      </c>
      <c r="K194" s="220" t="s">
        <v>139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213</v>
      </c>
      <c r="AT194" s="229" t="s">
        <v>135</v>
      </c>
      <c r="AU194" s="229" t="s">
        <v>86</v>
      </c>
      <c r="AY194" s="17" t="s">
        <v>132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213</v>
      </c>
      <c r="BM194" s="229" t="s">
        <v>452</v>
      </c>
    </row>
    <row r="195" s="13" customFormat="1">
      <c r="A195" s="13"/>
      <c r="B195" s="231"/>
      <c r="C195" s="232"/>
      <c r="D195" s="233" t="s">
        <v>142</v>
      </c>
      <c r="E195" s="234" t="s">
        <v>1</v>
      </c>
      <c r="F195" s="235" t="s">
        <v>453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142</v>
      </c>
      <c r="AU195" s="241" t="s">
        <v>86</v>
      </c>
      <c r="AV195" s="13" t="s">
        <v>84</v>
      </c>
      <c r="AW195" s="13" t="s">
        <v>33</v>
      </c>
      <c r="AX195" s="13" t="s">
        <v>76</v>
      </c>
      <c r="AY195" s="241" t="s">
        <v>132</v>
      </c>
    </row>
    <row r="196" s="13" customFormat="1">
      <c r="A196" s="13"/>
      <c r="B196" s="231"/>
      <c r="C196" s="232"/>
      <c r="D196" s="233" t="s">
        <v>142</v>
      </c>
      <c r="E196" s="234" t="s">
        <v>1</v>
      </c>
      <c r="F196" s="235" t="s">
        <v>445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142</v>
      </c>
      <c r="AU196" s="241" t="s">
        <v>86</v>
      </c>
      <c r="AV196" s="13" t="s">
        <v>84</v>
      </c>
      <c r="AW196" s="13" t="s">
        <v>33</v>
      </c>
      <c r="AX196" s="13" t="s">
        <v>76</v>
      </c>
      <c r="AY196" s="241" t="s">
        <v>132</v>
      </c>
    </row>
    <row r="197" s="14" customFormat="1">
      <c r="A197" s="14"/>
      <c r="B197" s="242"/>
      <c r="C197" s="243"/>
      <c r="D197" s="233" t="s">
        <v>142</v>
      </c>
      <c r="E197" s="244" t="s">
        <v>1</v>
      </c>
      <c r="F197" s="245" t="s">
        <v>146</v>
      </c>
      <c r="G197" s="243"/>
      <c r="H197" s="246">
        <v>6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142</v>
      </c>
      <c r="AU197" s="252" t="s">
        <v>86</v>
      </c>
      <c r="AV197" s="14" t="s">
        <v>86</v>
      </c>
      <c r="AW197" s="14" t="s">
        <v>33</v>
      </c>
      <c r="AX197" s="14" t="s">
        <v>84</v>
      </c>
      <c r="AY197" s="252" t="s">
        <v>132</v>
      </c>
    </row>
    <row r="198" s="2" customFormat="1" ht="24.15" customHeight="1">
      <c r="A198" s="38"/>
      <c r="B198" s="39"/>
      <c r="C198" s="253" t="s">
        <v>301</v>
      </c>
      <c r="D198" s="253" t="s">
        <v>238</v>
      </c>
      <c r="E198" s="254" t="s">
        <v>454</v>
      </c>
      <c r="F198" s="255" t="s">
        <v>455</v>
      </c>
      <c r="G198" s="256" t="s">
        <v>138</v>
      </c>
      <c r="H198" s="257">
        <v>6</v>
      </c>
      <c r="I198" s="258"/>
      <c r="J198" s="259">
        <f>ROUND(I198*H198,2)</f>
        <v>0</v>
      </c>
      <c r="K198" s="255" t="s">
        <v>139</v>
      </c>
      <c r="L198" s="260"/>
      <c r="M198" s="261" t="s">
        <v>1</v>
      </c>
      <c r="N198" s="262" t="s">
        <v>41</v>
      </c>
      <c r="O198" s="91"/>
      <c r="P198" s="227">
        <f>O198*H198</f>
        <v>0</v>
      </c>
      <c r="Q198" s="227">
        <v>5.0000000000000002E-05</v>
      </c>
      <c r="R198" s="227">
        <f>Q198*H198</f>
        <v>0.00030000000000000003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241</v>
      </c>
      <c r="AT198" s="229" t="s">
        <v>238</v>
      </c>
      <c r="AU198" s="229" t="s">
        <v>86</v>
      </c>
      <c r="AY198" s="17" t="s">
        <v>132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213</v>
      </c>
      <c r="BM198" s="229" t="s">
        <v>456</v>
      </c>
    </row>
    <row r="199" s="2" customFormat="1" ht="24.15" customHeight="1">
      <c r="A199" s="38"/>
      <c r="B199" s="39"/>
      <c r="C199" s="218" t="s">
        <v>306</v>
      </c>
      <c r="D199" s="218" t="s">
        <v>135</v>
      </c>
      <c r="E199" s="219" t="s">
        <v>457</v>
      </c>
      <c r="F199" s="220" t="s">
        <v>458</v>
      </c>
      <c r="G199" s="221" t="s">
        <v>138</v>
      </c>
      <c r="H199" s="222">
        <v>39</v>
      </c>
      <c r="I199" s="223"/>
      <c r="J199" s="224">
        <f>ROUND(I199*H199,2)</f>
        <v>0</v>
      </c>
      <c r="K199" s="220" t="s">
        <v>139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213</v>
      </c>
      <c r="AT199" s="229" t="s">
        <v>135</v>
      </c>
      <c r="AU199" s="229" t="s">
        <v>86</v>
      </c>
      <c r="AY199" s="17" t="s">
        <v>132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213</v>
      </c>
      <c r="BM199" s="229" t="s">
        <v>459</v>
      </c>
    </row>
    <row r="200" s="13" customFormat="1">
      <c r="A200" s="13"/>
      <c r="B200" s="231"/>
      <c r="C200" s="232"/>
      <c r="D200" s="233" t="s">
        <v>142</v>
      </c>
      <c r="E200" s="234" t="s">
        <v>1</v>
      </c>
      <c r="F200" s="235" t="s">
        <v>453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142</v>
      </c>
      <c r="AU200" s="241" t="s">
        <v>86</v>
      </c>
      <c r="AV200" s="13" t="s">
        <v>84</v>
      </c>
      <c r="AW200" s="13" t="s">
        <v>33</v>
      </c>
      <c r="AX200" s="13" t="s">
        <v>76</v>
      </c>
      <c r="AY200" s="241" t="s">
        <v>132</v>
      </c>
    </row>
    <row r="201" s="13" customFormat="1">
      <c r="A201" s="13"/>
      <c r="B201" s="231"/>
      <c r="C201" s="232"/>
      <c r="D201" s="233" t="s">
        <v>142</v>
      </c>
      <c r="E201" s="234" t="s">
        <v>1</v>
      </c>
      <c r="F201" s="235" t="s">
        <v>445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142</v>
      </c>
      <c r="AU201" s="241" t="s">
        <v>86</v>
      </c>
      <c r="AV201" s="13" t="s">
        <v>84</v>
      </c>
      <c r="AW201" s="13" t="s">
        <v>33</v>
      </c>
      <c r="AX201" s="13" t="s">
        <v>76</v>
      </c>
      <c r="AY201" s="241" t="s">
        <v>132</v>
      </c>
    </row>
    <row r="202" s="14" customFormat="1">
      <c r="A202" s="14"/>
      <c r="B202" s="242"/>
      <c r="C202" s="243"/>
      <c r="D202" s="233" t="s">
        <v>142</v>
      </c>
      <c r="E202" s="244" t="s">
        <v>1</v>
      </c>
      <c r="F202" s="245" t="s">
        <v>446</v>
      </c>
      <c r="G202" s="243"/>
      <c r="H202" s="246">
        <v>39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142</v>
      </c>
      <c r="AU202" s="252" t="s">
        <v>86</v>
      </c>
      <c r="AV202" s="14" t="s">
        <v>86</v>
      </c>
      <c r="AW202" s="14" t="s">
        <v>33</v>
      </c>
      <c r="AX202" s="14" t="s">
        <v>84</v>
      </c>
      <c r="AY202" s="252" t="s">
        <v>132</v>
      </c>
    </row>
    <row r="203" s="2" customFormat="1" ht="24.15" customHeight="1">
      <c r="A203" s="38"/>
      <c r="B203" s="39"/>
      <c r="C203" s="253" t="s">
        <v>241</v>
      </c>
      <c r="D203" s="253" t="s">
        <v>238</v>
      </c>
      <c r="E203" s="254" t="s">
        <v>460</v>
      </c>
      <c r="F203" s="255" t="s">
        <v>461</v>
      </c>
      <c r="G203" s="256" t="s">
        <v>138</v>
      </c>
      <c r="H203" s="257">
        <v>39</v>
      </c>
      <c r="I203" s="258"/>
      <c r="J203" s="259">
        <f>ROUND(I203*H203,2)</f>
        <v>0</v>
      </c>
      <c r="K203" s="255" t="s">
        <v>139</v>
      </c>
      <c r="L203" s="260"/>
      <c r="M203" s="261" t="s">
        <v>1</v>
      </c>
      <c r="N203" s="262" t="s">
        <v>41</v>
      </c>
      <c r="O203" s="91"/>
      <c r="P203" s="227">
        <f>O203*H203</f>
        <v>0</v>
      </c>
      <c r="Q203" s="227">
        <v>6.0000000000000002E-05</v>
      </c>
      <c r="R203" s="227">
        <f>Q203*H203</f>
        <v>0.0023400000000000001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241</v>
      </c>
      <c r="AT203" s="229" t="s">
        <v>238</v>
      </c>
      <c r="AU203" s="229" t="s">
        <v>86</v>
      </c>
      <c r="AY203" s="17" t="s">
        <v>132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213</v>
      </c>
      <c r="BM203" s="229" t="s">
        <v>462</v>
      </c>
    </row>
    <row r="204" s="2" customFormat="1" ht="37.8" customHeight="1">
      <c r="A204" s="38"/>
      <c r="B204" s="39"/>
      <c r="C204" s="218" t="s">
        <v>314</v>
      </c>
      <c r="D204" s="218" t="s">
        <v>135</v>
      </c>
      <c r="E204" s="219" t="s">
        <v>463</v>
      </c>
      <c r="F204" s="220" t="s">
        <v>464</v>
      </c>
      <c r="G204" s="221" t="s">
        <v>138</v>
      </c>
      <c r="H204" s="222">
        <v>16</v>
      </c>
      <c r="I204" s="223"/>
      <c r="J204" s="224">
        <f>ROUND(I204*H204,2)</f>
        <v>0</v>
      </c>
      <c r="K204" s="220" t="s">
        <v>139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213</v>
      </c>
      <c r="AT204" s="229" t="s">
        <v>135</v>
      </c>
      <c r="AU204" s="229" t="s">
        <v>86</v>
      </c>
      <c r="AY204" s="17" t="s">
        <v>132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213</v>
      </c>
      <c r="BM204" s="229" t="s">
        <v>465</v>
      </c>
    </row>
    <row r="205" s="13" customFormat="1">
      <c r="A205" s="13"/>
      <c r="B205" s="231"/>
      <c r="C205" s="232"/>
      <c r="D205" s="233" t="s">
        <v>142</v>
      </c>
      <c r="E205" s="234" t="s">
        <v>1</v>
      </c>
      <c r="F205" s="235" t="s">
        <v>163</v>
      </c>
      <c r="G205" s="232"/>
      <c r="H205" s="234" t="s">
        <v>1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142</v>
      </c>
      <c r="AU205" s="241" t="s">
        <v>86</v>
      </c>
      <c r="AV205" s="13" t="s">
        <v>84</v>
      </c>
      <c r="AW205" s="13" t="s">
        <v>33</v>
      </c>
      <c r="AX205" s="13" t="s">
        <v>76</v>
      </c>
      <c r="AY205" s="241" t="s">
        <v>132</v>
      </c>
    </row>
    <row r="206" s="13" customFormat="1">
      <c r="A206" s="13"/>
      <c r="B206" s="231"/>
      <c r="C206" s="232"/>
      <c r="D206" s="233" t="s">
        <v>142</v>
      </c>
      <c r="E206" s="234" t="s">
        <v>1</v>
      </c>
      <c r="F206" s="235" t="s">
        <v>466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142</v>
      </c>
      <c r="AU206" s="241" t="s">
        <v>86</v>
      </c>
      <c r="AV206" s="13" t="s">
        <v>84</v>
      </c>
      <c r="AW206" s="13" t="s">
        <v>33</v>
      </c>
      <c r="AX206" s="13" t="s">
        <v>76</v>
      </c>
      <c r="AY206" s="241" t="s">
        <v>132</v>
      </c>
    </row>
    <row r="207" s="14" customFormat="1">
      <c r="A207" s="14"/>
      <c r="B207" s="242"/>
      <c r="C207" s="243"/>
      <c r="D207" s="233" t="s">
        <v>142</v>
      </c>
      <c r="E207" s="244" t="s">
        <v>1</v>
      </c>
      <c r="F207" s="245" t="s">
        <v>213</v>
      </c>
      <c r="G207" s="243"/>
      <c r="H207" s="246">
        <v>16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142</v>
      </c>
      <c r="AU207" s="252" t="s">
        <v>86</v>
      </c>
      <c r="AV207" s="14" t="s">
        <v>86</v>
      </c>
      <c r="AW207" s="14" t="s">
        <v>33</v>
      </c>
      <c r="AX207" s="14" t="s">
        <v>84</v>
      </c>
      <c r="AY207" s="252" t="s">
        <v>132</v>
      </c>
    </row>
    <row r="208" s="2" customFormat="1" ht="24.15" customHeight="1">
      <c r="A208" s="38"/>
      <c r="B208" s="39"/>
      <c r="C208" s="253" t="s">
        <v>320</v>
      </c>
      <c r="D208" s="253" t="s">
        <v>238</v>
      </c>
      <c r="E208" s="254" t="s">
        <v>467</v>
      </c>
      <c r="F208" s="255" t="s">
        <v>468</v>
      </c>
      <c r="G208" s="256" t="s">
        <v>138</v>
      </c>
      <c r="H208" s="257">
        <v>16</v>
      </c>
      <c r="I208" s="258"/>
      <c r="J208" s="259">
        <f>ROUND(I208*H208,2)</f>
        <v>0</v>
      </c>
      <c r="K208" s="255" t="s">
        <v>139</v>
      </c>
      <c r="L208" s="260"/>
      <c r="M208" s="261" t="s">
        <v>1</v>
      </c>
      <c r="N208" s="262" t="s">
        <v>41</v>
      </c>
      <c r="O208" s="91"/>
      <c r="P208" s="227">
        <f>O208*H208</f>
        <v>0</v>
      </c>
      <c r="Q208" s="227">
        <v>2.0000000000000002E-05</v>
      </c>
      <c r="R208" s="227">
        <f>Q208*H208</f>
        <v>0.00032000000000000003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241</v>
      </c>
      <c r="AT208" s="229" t="s">
        <v>238</v>
      </c>
      <c r="AU208" s="229" t="s">
        <v>86</v>
      </c>
      <c r="AY208" s="17" t="s">
        <v>132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213</v>
      </c>
      <c r="BM208" s="229" t="s">
        <v>469</v>
      </c>
    </row>
    <row r="209" s="14" customFormat="1">
      <c r="A209" s="14"/>
      <c r="B209" s="242"/>
      <c r="C209" s="243"/>
      <c r="D209" s="233" t="s">
        <v>142</v>
      </c>
      <c r="E209" s="244" t="s">
        <v>1</v>
      </c>
      <c r="F209" s="245" t="s">
        <v>213</v>
      </c>
      <c r="G209" s="243"/>
      <c r="H209" s="246">
        <v>16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142</v>
      </c>
      <c r="AU209" s="252" t="s">
        <v>86</v>
      </c>
      <c r="AV209" s="14" t="s">
        <v>86</v>
      </c>
      <c r="AW209" s="14" t="s">
        <v>33</v>
      </c>
      <c r="AX209" s="14" t="s">
        <v>84</v>
      </c>
      <c r="AY209" s="252" t="s">
        <v>132</v>
      </c>
    </row>
    <row r="210" s="2" customFormat="1" ht="37.8" customHeight="1">
      <c r="A210" s="38"/>
      <c r="B210" s="39"/>
      <c r="C210" s="218" t="s">
        <v>323</v>
      </c>
      <c r="D210" s="218" t="s">
        <v>135</v>
      </c>
      <c r="E210" s="219" t="s">
        <v>470</v>
      </c>
      <c r="F210" s="220" t="s">
        <v>471</v>
      </c>
      <c r="G210" s="221" t="s">
        <v>138</v>
      </c>
      <c r="H210" s="222">
        <v>17</v>
      </c>
      <c r="I210" s="223"/>
      <c r="J210" s="224">
        <f>ROUND(I210*H210,2)</f>
        <v>0</v>
      </c>
      <c r="K210" s="220" t="s">
        <v>139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213</v>
      </c>
      <c r="AT210" s="229" t="s">
        <v>135</v>
      </c>
      <c r="AU210" s="229" t="s">
        <v>86</v>
      </c>
      <c r="AY210" s="17" t="s">
        <v>132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213</v>
      </c>
      <c r="BM210" s="229" t="s">
        <v>472</v>
      </c>
    </row>
    <row r="211" s="13" customFormat="1">
      <c r="A211" s="13"/>
      <c r="B211" s="231"/>
      <c r="C211" s="232"/>
      <c r="D211" s="233" t="s">
        <v>142</v>
      </c>
      <c r="E211" s="234" t="s">
        <v>1</v>
      </c>
      <c r="F211" s="235" t="s">
        <v>163</v>
      </c>
      <c r="G211" s="232"/>
      <c r="H211" s="234" t="s">
        <v>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142</v>
      </c>
      <c r="AU211" s="241" t="s">
        <v>86</v>
      </c>
      <c r="AV211" s="13" t="s">
        <v>84</v>
      </c>
      <c r="AW211" s="13" t="s">
        <v>33</v>
      </c>
      <c r="AX211" s="13" t="s">
        <v>76</v>
      </c>
      <c r="AY211" s="241" t="s">
        <v>132</v>
      </c>
    </row>
    <row r="212" s="13" customFormat="1">
      <c r="A212" s="13"/>
      <c r="B212" s="231"/>
      <c r="C212" s="232"/>
      <c r="D212" s="233" t="s">
        <v>142</v>
      </c>
      <c r="E212" s="234" t="s">
        <v>1</v>
      </c>
      <c r="F212" s="235" t="s">
        <v>466</v>
      </c>
      <c r="G212" s="232"/>
      <c r="H212" s="234" t="s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142</v>
      </c>
      <c r="AU212" s="241" t="s">
        <v>86</v>
      </c>
      <c r="AV212" s="13" t="s">
        <v>84</v>
      </c>
      <c r="AW212" s="13" t="s">
        <v>33</v>
      </c>
      <c r="AX212" s="13" t="s">
        <v>76</v>
      </c>
      <c r="AY212" s="241" t="s">
        <v>132</v>
      </c>
    </row>
    <row r="213" s="14" customFormat="1">
      <c r="A213" s="14"/>
      <c r="B213" s="242"/>
      <c r="C213" s="243"/>
      <c r="D213" s="233" t="s">
        <v>142</v>
      </c>
      <c r="E213" s="244" t="s">
        <v>1</v>
      </c>
      <c r="F213" s="245" t="s">
        <v>213</v>
      </c>
      <c r="G213" s="243"/>
      <c r="H213" s="246">
        <v>16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142</v>
      </c>
      <c r="AU213" s="252" t="s">
        <v>86</v>
      </c>
      <c r="AV213" s="14" t="s">
        <v>86</v>
      </c>
      <c r="AW213" s="14" t="s">
        <v>33</v>
      </c>
      <c r="AX213" s="14" t="s">
        <v>76</v>
      </c>
      <c r="AY213" s="252" t="s">
        <v>132</v>
      </c>
    </row>
    <row r="214" s="13" customFormat="1">
      <c r="A214" s="13"/>
      <c r="B214" s="231"/>
      <c r="C214" s="232"/>
      <c r="D214" s="233" t="s">
        <v>142</v>
      </c>
      <c r="E214" s="234" t="s">
        <v>1</v>
      </c>
      <c r="F214" s="235" t="s">
        <v>453</v>
      </c>
      <c r="G214" s="232"/>
      <c r="H214" s="234" t="s">
        <v>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142</v>
      </c>
      <c r="AU214" s="241" t="s">
        <v>86</v>
      </c>
      <c r="AV214" s="13" t="s">
        <v>84</v>
      </c>
      <c r="AW214" s="13" t="s">
        <v>33</v>
      </c>
      <c r="AX214" s="13" t="s">
        <v>76</v>
      </c>
      <c r="AY214" s="241" t="s">
        <v>132</v>
      </c>
    </row>
    <row r="215" s="13" customFormat="1">
      <c r="A215" s="13"/>
      <c r="B215" s="231"/>
      <c r="C215" s="232"/>
      <c r="D215" s="233" t="s">
        <v>142</v>
      </c>
      <c r="E215" s="234" t="s">
        <v>1</v>
      </c>
      <c r="F215" s="235" t="s">
        <v>473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142</v>
      </c>
      <c r="AU215" s="241" t="s">
        <v>86</v>
      </c>
      <c r="AV215" s="13" t="s">
        <v>84</v>
      </c>
      <c r="AW215" s="13" t="s">
        <v>33</v>
      </c>
      <c r="AX215" s="13" t="s">
        <v>76</v>
      </c>
      <c r="AY215" s="241" t="s">
        <v>132</v>
      </c>
    </row>
    <row r="216" s="14" customFormat="1">
      <c r="A216" s="14"/>
      <c r="B216" s="242"/>
      <c r="C216" s="243"/>
      <c r="D216" s="233" t="s">
        <v>142</v>
      </c>
      <c r="E216" s="244" t="s">
        <v>1</v>
      </c>
      <c r="F216" s="245" t="s">
        <v>84</v>
      </c>
      <c r="G216" s="243"/>
      <c r="H216" s="246">
        <v>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142</v>
      </c>
      <c r="AU216" s="252" t="s">
        <v>86</v>
      </c>
      <c r="AV216" s="14" t="s">
        <v>86</v>
      </c>
      <c r="AW216" s="14" t="s">
        <v>33</v>
      </c>
      <c r="AX216" s="14" t="s">
        <v>76</v>
      </c>
      <c r="AY216" s="252" t="s">
        <v>132</v>
      </c>
    </row>
    <row r="217" s="15" customFormat="1">
      <c r="A217" s="15"/>
      <c r="B217" s="270"/>
      <c r="C217" s="271"/>
      <c r="D217" s="233" t="s">
        <v>142</v>
      </c>
      <c r="E217" s="272" t="s">
        <v>1</v>
      </c>
      <c r="F217" s="273" t="s">
        <v>474</v>
      </c>
      <c r="G217" s="271"/>
      <c r="H217" s="274">
        <v>17</v>
      </c>
      <c r="I217" s="275"/>
      <c r="J217" s="271"/>
      <c r="K217" s="271"/>
      <c r="L217" s="276"/>
      <c r="M217" s="277"/>
      <c r="N217" s="278"/>
      <c r="O217" s="278"/>
      <c r="P217" s="278"/>
      <c r="Q217" s="278"/>
      <c r="R217" s="278"/>
      <c r="S217" s="278"/>
      <c r="T217" s="27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0" t="s">
        <v>142</v>
      </c>
      <c r="AU217" s="280" t="s">
        <v>86</v>
      </c>
      <c r="AV217" s="15" t="s">
        <v>140</v>
      </c>
      <c r="AW217" s="15" t="s">
        <v>33</v>
      </c>
      <c r="AX217" s="15" t="s">
        <v>84</v>
      </c>
      <c r="AY217" s="280" t="s">
        <v>132</v>
      </c>
    </row>
    <row r="218" s="2" customFormat="1" ht="24.15" customHeight="1">
      <c r="A218" s="38"/>
      <c r="B218" s="39"/>
      <c r="C218" s="253" t="s">
        <v>329</v>
      </c>
      <c r="D218" s="253" t="s">
        <v>238</v>
      </c>
      <c r="E218" s="254" t="s">
        <v>475</v>
      </c>
      <c r="F218" s="255" t="s">
        <v>476</v>
      </c>
      <c r="G218" s="256" t="s">
        <v>138</v>
      </c>
      <c r="H218" s="257">
        <v>17</v>
      </c>
      <c r="I218" s="258"/>
      <c r="J218" s="259">
        <f>ROUND(I218*H218,2)</f>
        <v>0</v>
      </c>
      <c r="K218" s="255" t="s">
        <v>139</v>
      </c>
      <c r="L218" s="260"/>
      <c r="M218" s="261" t="s">
        <v>1</v>
      </c>
      <c r="N218" s="262" t="s">
        <v>41</v>
      </c>
      <c r="O218" s="91"/>
      <c r="P218" s="227">
        <f>O218*H218</f>
        <v>0</v>
      </c>
      <c r="Q218" s="227">
        <v>3.0000000000000001E-05</v>
      </c>
      <c r="R218" s="227">
        <f>Q218*H218</f>
        <v>0.00051000000000000004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241</v>
      </c>
      <c r="AT218" s="229" t="s">
        <v>238</v>
      </c>
      <c r="AU218" s="229" t="s">
        <v>86</v>
      </c>
      <c r="AY218" s="17" t="s">
        <v>132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84</v>
      </c>
      <c r="BK218" s="230">
        <f>ROUND(I218*H218,2)</f>
        <v>0</v>
      </c>
      <c r="BL218" s="17" t="s">
        <v>213</v>
      </c>
      <c r="BM218" s="229" t="s">
        <v>477</v>
      </c>
    </row>
    <row r="219" s="14" customFormat="1">
      <c r="A219" s="14"/>
      <c r="B219" s="242"/>
      <c r="C219" s="243"/>
      <c r="D219" s="233" t="s">
        <v>142</v>
      </c>
      <c r="E219" s="244" t="s">
        <v>1</v>
      </c>
      <c r="F219" s="245" t="s">
        <v>232</v>
      </c>
      <c r="G219" s="243"/>
      <c r="H219" s="246">
        <v>17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142</v>
      </c>
      <c r="AU219" s="252" t="s">
        <v>86</v>
      </c>
      <c r="AV219" s="14" t="s">
        <v>86</v>
      </c>
      <c r="AW219" s="14" t="s">
        <v>33</v>
      </c>
      <c r="AX219" s="14" t="s">
        <v>84</v>
      </c>
      <c r="AY219" s="252" t="s">
        <v>132</v>
      </c>
    </row>
    <row r="220" s="2" customFormat="1" ht="37.8" customHeight="1">
      <c r="A220" s="38"/>
      <c r="B220" s="39"/>
      <c r="C220" s="218" t="s">
        <v>333</v>
      </c>
      <c r="D220" s="218" t="s">
        <v>135</v>
      </c>
      <c r="E220" s="219" t="s">
        <v>478</v>
      </c>
      <c r="F220" s="220" t="s">
        <v>479</v>
      </c>
      <c r="G220" s="221" t="s">
        <v>138</v>
      </c>
      <c r="H220" s="222">
        <v>1</v>
      </c>
      <c r="I220" s="223"/>
      <c r="J220" s="224">
        <f>ROUND(I220*H220,2)</f>
        <v>0</v>
      </c>
      <c r="K220" s="220" t="s">
        <v>139</v>
      </c>
      <c r="L220" s="44"/>
      <c r="M220" s="225" t="s">
        <v>1</v>
      </c>
      <c r="N220" s="226" t="s">
        <v>41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213</v>
      </c>
      <c r="AT220" s="229" t="s">
        <v>135</v>
      </c>
      <c r="AU220" s="229" t="s">
        <v>86</v>
      </c>
      <c r="AY220" s="17" t="s">
        <v>132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84</v>
      </c>
      <c r="BK220" s="230">
        <f>ROUND(I220*H220,2)</f>
        <v>0</v>
      </c>
      <c r="BL220" s="17" t="s">
        <v>213</v>
      </c>
      <c r="BM220" s="229" t="s">
        <v>480</v>
      </c>
    </row>
    <row r="221" s="13" customFormat="1">
      <c r="A221" s="13"/>
      <c r="B221" s="231"/>
      <c r="C221" s="232"/>
      <c r="D221" s="233" t="s">
        <v>142</v>
      </c>
      <c r="E221" s="234" t="s">
        <v>1</v>
      </c>
      <c r="F221" s="235" t="s">
        <v>453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142</v>
      </c>
      <c r="AU221" s="241" t="s">
        <v>86</v>
      </c>
      <c r="AV221" s="13" t="s">
        <v>84</v>
      </c>
      <c r="AW221" s="13" t="s">
        <v>33</v>
      </c>
      <c r="AX221" s="13" t="s">
        <v>76</v>
      </c>
      <c r="AY221" s="241" t="s">
        <v>132</v>
      </c>
    </row>
    <row r="222" s="13" customFormat="1">
      <c r="A222" s="13"/>
      <c r="B222" s="231"/>
      <c r="C222" s="232"/>
      <c r="D222" s="233" t="s">
        <v>142</v>
      </c>
      <c r="E222" s="234" t="s">
        <v>1</v>
      </c>
      <c r="F222" s="235" t="s">
        <v>473</v>
      </c>
      <c r="G222" s="232"/>
      <c r="H222" s="234" t="s">
        <v>1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142</v>
      </c>
      <c r="AU222" s="241" t="s">
        <v>86</v>
      </c>
      <c r="AV222" s="13" t="s">
        <v>84</v>
      </c>
      <c r="AW222" s="13" t="s">
        <v>33</v>
      </c>
      <c r="AX222" s="13" t="s">
        <v>76</v>
      </c>
      <c r="AY222" s="241" t="s">
        <v>132</v>
      </c>
    </row>
    <row r="223" s="14" customFormat="1">
      <c r="A223" s="14"/>
      <c r="B223" s="242"/>
      <c r="C223" s="243"/>
      <c r="D223" s="233" t="s">
        <v>142</v>
      </c>
      <c r="E223" s="244" t="s">
        <v>1</v>
      </c>
      <c r="F223" s="245" t="s">
        <v>84</v>
      </c>
      <c r="G223" s="243"/>
      <c r="H223" s="246">
        <v>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142</v>
      </c>
      <c r="AU223" s="252" t="s">
        <v>86</v>
      </c>
      <c r="AV223" s="14" t="s">
        <v>86</v>
      </c>
      <c r="AW223" s="14" t="s">
        <v>33</v>
      </c>
      <c r="AX223" s="14" t="s">
        <v>84</v>
      </c>
      <c r="AY223" s="252" t="s">
        <v>132</v>
      </c>
    </row>
    <row r="224" s="2" customFormat="1" ht="24.15" customHeight="1">
      <c r="A224" s="38"/>
      <c r="B224" s="39"/>
      <c r="C224" s="253" t="s">
        <v>432</v>
      </c>
      <c r="D224" s="253" t="s">
        <v>238</v>
      </c>
      <c r="E224" s="254" t="s">
        <v>481</v>
      </c>
      <c r="F224" s="255" t="s">
        <v>482</v>
      </c>
      <c r="G224" s="256" t="s">
        <v>138</v>
      </c>
      <c r="H224" s="257">
        <v>1</v>
      </c>
      <c r="I224" s="258"/>
      <c r="J224" s="259">
        <f>ROUND(I224*H224,2)</f>
        <v>0</v>
      </c>
      <c r="K224" s="255" t="s">
        <v>380</v>
      </c>
      <c r="L224" s="260"/>
      <c r="M224" s="261" t="s">
        <v>1</v>
      </c>
      <c r="N224" s="262" t="s">
        <v>41</v>
      </c>
      <c r="O224" s="91"/>
      <c r="P224" s="227">
        <f>O224*H224</f>
        <v>0</v>
      </c>
      <c r="Q224" s="227">
        <v>4.0000000000000003E-05</v>
      </c>
      <c r="R224" s="227">
        <f>Q224*H224</f>
        <v>4.0000000000000003E-05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241</v>
      </c>
      <c r="AT224" s="229" t="s">
        <v>238</v>
      </c>
      <c r="AU224" s="229" t="s">
        <v>86</v>
      </c>
      <c r="AY224" s="17" t="s">
        <v>132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213</v>
      </c>
      <c r="BM224" s="229" t="s">
        <v>483</v>
      </c>
    </row>
    <row r="225" s="2" customFormat="1" ht="24.15" customHeight="1">
      <c r="A225" s="38"/>
      <c r="B225" s="39"/>
      <c r="C225" s="218" t="s">
        <v>446</v>
      </c>
      <c r="D225" s="218" t="s">
        <v>135</v>
      </c>
      <c r="E225" s="219" t="s">
        <v>484</v>
      </c>
      <c r="F225" s="220" t="s">
        <v>485</v>
      </c>
      <c r="G225" s="221" t="s">
        <v>326</v>
      </c>
      <c r="H225" s="222">
        <v>48</v>
      </c>
      <c r="I225" s="223"/>
      <c r="J225" s="224">
        <f>ROUND(I225*H225,2)</f>
        <v>0</v>
      </c>
      <c r="K225" s="220" t="s">
        <v>139</v>
      </c>
      <c r="L225" s="44"/>
      <c r="M225" s="225" t="s">
        <v>1</v>
      </c>
      <c r="N225" s="226" t="s">
        <v>41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213</v>
      </c>
      <c r="AT225" s="229" t="s">
        <v>135</v>
      </c>
      <c r="AU225" s="229" t="s">
        <v>86</v>
      </c>
      <c r="AY225" s="17" t="s">
        <v>132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84</v>
      </c>
      <c r="BK225" s="230">
        <f>ROUND(I225*H225,2)</f>
        <v>0</v>
      </c>
      <c r="BL225" s="17" t="s">
        <v>213</v>
      </c>
      <c r="BM225" s="229" t="s">
        <v>486</v>
      </c>
    </row>
    <row r="226" s="2" customFormat="1" ht="24.15" customHeight="1">
      <c r="A226" s="38"/>
      <c r="B226" s="39"/>
      <c r="C226" s="253" t="s">
        <v>487</v>
      </c>
      <c r="D226" s="253" t="s">
        <v>238</v>
      </c>
      <c r="E226" s="254" t="s">
        <v>488</v>
      </c>
      <c r="F226" s="255" t="s">
        <v>489</v>
      </c>
      <c r="G226" s="256" t="s">
        <v>326</v>
      </c>
      <c r="H226" s="257">
        <v>48</v>
      </c>
      <c r="I226" s="258"/>
      <c r="J226" s="259">
        <f>ROUND(I226*H226,2)</f>
        <v>0</v>
      </c>
      <c r="K226" s="255" t="s">
        <v>139</v>
      </c>
      <c r="L226" s="260"/>
      <c r="M226" s="261" t="s">
        <v>1</v>
      </c>
      <c r="N226" s="262" t="s">
        <v>41</v>
      </c>
      <c r="O226" s="91"/>
      <c r="P226" s="227">
        <f>O226*H226</f>
        <v>0</v>
      </c>
      <c r="Q226" s="227">
        <v>0.00029999999999999997</v>
      </c>
      <c r="R226" s="227">
        <f>Q226*H226</f>
        <v>0.0144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241</v>
      </c>
      <c r="AT226" s="229" t="s">
        <v>238</v>
      </c>
      <c r="AU226" s="229" t="s">
        <v>86</v>
      </c>
      <c r="AY226" s="17" t="s">
        <v>132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213</v>
      </c>
      <c r="BM226" s="229" t="s">
        <v>490</v>
      </c>
    </row>
    <row r="227" s="13" customFormat="1">
      <c r="A227" s="13"/>
      <c r="B227" s="231"/>
      <c r="C227" s="232"/>
      <c r="D227" s="233" t="s">
        <v>142</v>
      </c>
      <c r="E227" s="234" t="s">
        <v>1</v>
      </c>
      <c r="F227" s="235" t="s">
        <v>163</v>
      </c>
      <c r="G227" s="232"/>
      <c r="H227" s="234" t="s">
        <v>1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142</v>
      </c>
      <c r="AU227" s="241" t="s">
        <v>86</v>
      </c>
      <c r="AV227" s="13" t="s">
        <v>84</v>
      </c>
      <c r="AW227" s="13" t="s">
        <v>33</v>
      </c>
      <c r="AX227" s="13" t="s">
        <v>76</v>
      </c>
      <c r="AY227" s="241" t="s">
        <v>132</v>
      </c>
    </row>
    <row r="228" s="13" customFormat="1">
      <c r="A228" s="13"/>
      <c r="B228" s="231"/>
      <c r="C228" s="232"/>
      <c r="D228" s="233" t="s">
        <v>142</v>
      </c>
      <c r="E228" s="234" t="s">
        <v>1</v>
      </c>
      <c r="F228" s="235" t="s">
        <v>491</v>
      </c>
      <c r="G228" s="232"/>
      <c r="H228" s="234" t="s">
        <v>1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142</v>
      </c>
      <c r="AU228" s="241" t="s">
        <v>86</v>
      </c>
      <c r="AV228" s="13" t="s">
        <v>84</v>
      </c>
      <c r="AW228" s="13" t="s">
        <v>33</v>
      </c>
      <c r="AX228" s="13" t="s">
        <v>76</v>
      </c>
      <c r="AY228" s="241" t="s">
        <v>132</v>
      </c>
    </row>
    <row r="229" s="14" customFormat="1">
      <c r="A229" s="14"/>
      <c r="B229" s="242"/>
      <c r="C229" s="243"/>
      <c r="D229" s="233" t="s">
        <v>142</v>
      </c>
      <c r="E229" s="244" t="s">
        <v>1</v>
      </c>
      <c r="F229" s="245" t="s">
        <v>268</v>
      </c>
      <c r="G229" s="243"/>
      <c r="H229" s="246">
        <v>24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142</v>
      </c>
      <c r="AU229" s="252" t="s">
        <v>86</v>
      </c>
      <c r="AV229" s="14" t="s">
        <v>86</v>
      </c>
      <c r="AW229" s="14" t="s">
        <v>33</v>
      </c>
      <c r="AX229" s="14" t="s">
        <v>76</v>
      </c>
      <c r="AY229" s="252" t="s">
        <v>132</v>
      </c>
    </row>
    <row r="230" s="13" customFormat="1">
      <c r="A230" s="13"/>
      <c r="B230" s="231"/>
      <c r="C230" s="232"/>
      <c r="D230" s="233" t="s">
        <v>142</v>
      </c>
      <c r="E230" s="234" t="s">
        <v>1</v>
      </c>
      <c r="F230" s="235" t="s">
        <v>358</v>
      </c>
      <c r="G230" s="232"/>
      <c r="H230" s="234" t="s">
        <v>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142</v>
      </c>
      <c r="AU230" s="241" t="s">
        <v>86</v>
      </c>
      <c r="AV230" s="13" t="s">
        <v>84</v>
      </c>
      <c r="AW230" s="13" t="s">
        <v>33</v>
      </c>
      <c r="AX230" s="13" t="s">
        <v>76</v>
      </c>
      <c r="AY230" s="241" t="s">
        <v>132</v>
      </c>
    </row>
    <row r="231" s="14" customFormat="1">
      <c r="A231" s="14"/>
      <c r="B231" s="242"/>
      <c r="C231" s="243"/>
      <c r="D231" s="233" t="s">
        <v>142</v>
      </c>
      <c r="E231" s="244" t="s">
        <v>1</v>
      </c>
      <c r="F231" s="245" t="s">
        <v>492</v>
      </c>
      <c r="G231" s="243"/>
      <c r="H231" s="246">
        <v>24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142</v>
      </c>
      <c r="AU231" s="252" t="s">
        <v>86</v>
      </c>
      <c r="AV231" s="14" t="s">
        <v>86</v>
      </c>
      <c r="AW231" s="14" t="s">
        <v>33</v>
      </c>
      <c r="AX231" s="14" t="s">
        <v>76</v>
      </c>
      <c r="AY231" s="252" t="s">
        <v>132</v>
      </c>
    </row>
    <row r="232" s="15" customFormat="1">
      <c r="A232" s="15"/>
      <c r="B232" s="270"/>
      <c r="C232" s="271"/>
      <c r="D232" s="233" t="s">
        <v>142</v>
      </c>
      <c r="E232" s="272" t="s">
        <v>1</v>
      </c>
      <c r="F232" s="273" t="s">
        <v>474</v>
      </c>
      <c r="G232" s="271"/>
      <c r="H232" s="274">
        <v>48</v>
      </c>
      <c r="I232" s="275"/>
      <c r="J232" s="271"/>
      <c r="K232" s="271"/>
      <c r="L232" s="276"/>
      <c r="M232" s="277"/>
      <c r="N232" s="278"/>
      <c r="O232" s="278"/>
      <c r="P232" s="278"/>
      <c r="Q232" s="278"/>
      <c r="R232" s="278"/>
      <c r="S232" s="278"/>
      <c r="T232" s="27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0" t="s">
        <v>142</v>
      </c>
      <c r="AU232" s="280" t="s">
        <v>86</v>
      </c>
      <c r="AV232" s="15" t="s">
        <v>140</v>
      </c>
      <c r="AW232" s="15" t="s">
        <v>33</v>
      </c>
      <c r="AX232" s="15" t="s">
        <v>84</v>
      </c>
      <c r="AY232" s="280" t="s">
        <v>132</v>
      </c>
    </row>
    <row r="233" s="2" customFormat="1" ht="24.15" customHeight="1">
      <c r="A233" s="38"/>
      <c r="B233" s="39"/>
      <c r="C233" s="218" t="s">
        <v>493</v>
      </c>
      <c r="D233" s="218" t="s">
        <v>135</v>
      </c>
      <c r="E233" s="219" t="s">
        <v>494</v>
      </c>
      <c r="F233" s="220" t="s">
        <v>495</v>
      </c>
      <c r="G233" s="221" t="s">
        <v>496</v>
      </c>
      <c r="H233" s="222">
        <v>3</v>
      </c>
      <c r="I233" s="223"/>
      <c r="J233" s="224">
        <f>ROUND(I233*H233,2)</f>
        <v>0</v>
      </c>
      <c r="K233" s="220" t="s">
        <v>139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213</v>
      </c>
      <c r="AT233" s="229" t="s">
        <v>135</v>
      </c>
      <c r="AU233" s="229" t="s">
        <v>86</v>
      </c>
      <c r="AY233" s="17" t="s">
        <v>132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213</v>
      </c>
      <c r="BM233" s="229" t="s">
        <v>497</v>
      </c>
    </row>
    <row r="234" s="13" customFormat="1">
      <c r="A234" s="13"/>
      <c r="B234" s="231"/>
      <c r="C234" s="232"/>
      <c r="D234" s="233" t="s">
        <v>142</v>
      </c>
      <c r="E234" s="234" t="s">
        <v>1</v>
      </c>
      <c r="F234" s="235" t="s">
        <v>498</v>
      </c>
      <c r="G234" s="232"/>
      <c r="H234" s="234" t="s">
        <v>1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142</v>
      </c>
      <c r="AU234" s="241" t="s">
        <v>86</v>
      </c>
      <c r="AV234" s="13" t="s">
        <v>84</v>
      </c>
      <c r="AW234" s="13" t="s">
        <v>33</v>
      </c>
      <c r="AX234" s="13" t="s">
        <v>76</v>
      </c>
      <c r="AY234" s="241" t="s">
        <v>132</v>
      </c>
    </row>
    <row r="235" s="14" customFormat="1">
      <c r="A235" s="14"/>
      <c r="B235" s="242"/>
      <c r="C235" s="243"/>
      <c r="D235" s="233" t="s">
        <v>142</v>
      </c>
      <c r="E235" s="244" t="s">
        <v>1</v>
      </c>
      <c r="F235" s="245" t="s">
        <v>133</v>
      </c>
      <c r="G235" s="243"/>
      <c r="H235" s="246">
        <v>3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142</v>
      </c>
      <c r="AU235" s="252" t="s">
        <v>86</v>
      </c>
      <c r="AV235" s="14" t="s">
        <v>86</v>
      </c>
      <c r="AW235" s="14" t="s">
        <v>33</v>
      </c>
      <c r="AX235" s="14" t="s">
        <v>84</v>
      </c>
      <c r="AY235" s="252" t="s">
        <v>132</v>
      </c>
    </row>
    <row r="236" s="2" customFormat="1" ht="24.15" customHeight="1">
      <c r="A236" s="38"/>
      <c r="B236" s="39"/>
      <c r="C236" s="218" t="s">
        <v>499</v>
      </c>
      <c r="D236" s="218" t="s">
        <v>135</v>
      </c>
      <c r="E236" s="219" t="s">
        <v>500</v>
      </c>
      <c r="F236" s="220" t="s">
        <v>501</v>
      </c>
      <c r="G236" s="221" t="s">
        <v>496</v>
      </c>
      <c r="H236" s="222">
        <v>3</v>
      </c>
      <c r="I236" s="223"/>
      <c r="J236" s="224">
        <f>ROUND(I236*H236,2)</f>
        <v>0</v>
      </c>
      <c r="K236" s="220" t="s">
        <v>139</v>
      </c>
      <c r="L236" s="44"/>
      <c r="M236" s="225" t="s">
        <v>1</v>
      </c>
      <c r="N236" s="226" t="s">
        <v>41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213</v>
      </c>
      <c r="AT236" s="229" t="s">
        <v>135</v>
      </c>
      <c r="AU236" s="229" t="s">
        <v>86</v>
      </c>
      <c r="AY236" s="17" t="s">
        <v>132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84</v>
      </c>
      <c r="BK236" s="230">
        <f>ROUND(I236*H236,2)</f>
        <v>0</v>
      </c>
      <c r="BL236" s="17" t="s">
        <v>213</v>
      </c>
      <c r="BM236" s="229" t="s">
        <v>502</v>
      </c>
    </row>
    <row r="237" s="2" customFormat="1" ht="33" customHeight="1">
      <c r="A237" s="38"/>
      <c r="B237" s="39"/>
      <c r="C237" s="218" t="s">
        <v>503</v>
      </c>
      <c r="D237" s="218" t="s">
        <v>135</v>
      </c>
      <c r="E237" s="219" t="s">
        <v>504</v>
      </c>
      <c r="F237" s="220" t="s">
        <v>505</v>
      </c>
      <c r="G237" s="221" t="s">
        <v>138</v>
      </c>
      <c r="H237" s="222">
        <v>1</v>
      </c>
      <c r="I237" s="223"/>
      <c r="J237" s="224">
        <f>ROUND(I237*H237,2)</f>
        <v>0</v>
      </c>
      <c r="K237" s="220" t="s">
        <v>139</v>
      </c>
      <c r="L237" s="44"/>
      <c r="M237" s="225" t="s">
        <v>1</v>
      </c>
      <c r="N237" s="226" t="s">
        <v>41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213</v>
      </c>
      <c r="AT237" s="229" t="s">
        <v>135</v>
      </c>
      <c r="AU237" s="229" t="s">
        <v>86</v>
      </c>
      <c r="AY237" s="17" t="s">
        <v>132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84</v>
      </c>
      <c r="BK237" s="230">
        <f>ROUND(I237*H237,2)</f>
        <v>0</v>
      </c>
      <c r="BL237" s="17" t="s">
        <v>213</v>
      </c>
      <c r="BM237" s="229" t="s">
        <v>506</v>
      </c>
    </row>
    <row r="238" s="13" customFormat="1">
      <c r="A238" s="13"/>
      <c r="B238" s="231"/>
      <c r="C238" s="232"/>
      <c r="D238" s="233" t="s">
        <v>142</v>
      </c>
      <c r="E238" s="234" t="s">
        <v>1</v>
      </c>
      <c r="F238" s="235" t="s">
        <v>507</v>
      </c>
      <c r="G238" s="232"/>
      <c r="H238" s="234" t="s">
        <v>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142</v>
      </c>
      <c r="AU238" s="241" t="s">
        <v>86</v>
      </c>
      <c r="AV238" s="13" t="s">
        <v>84</v>
      </c>
      <c r="AW238" s="13" t="s">
        <v>33</v>
      </c>
      <c r="AX238" s="13" t="s">
        <v>76</v>
      </c>
      <c r="AY238" s="241" t="s">
        <v>132</v>
      </c>
    </row>
    <row r="239" s="14" customFormat="1">
      <c r="A239" s="14"/>
      <c r="B239" s="242"/>
      <c r="C239" s="243"/>
      <c r="D239" s="233" t="s">
        <v>142</v>
      </c>
      <c r="E239" s="244" t="s">
        <v>1</v>
      </c>
      <c r="F239" s="245" t="s">
        <v>84</v>
      </c>
      <c r="G239" s="243"/>
      <c r="H239" s="246">
        <v>1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142</v>
      </c>
      <c r="AU239" s="252" t="s">
        <v>86</v>
      </c>
      <c r="AV239" s="14" t="s">
        <v>86</v>
      </c>
      <c r="AW239" s="14" t="s">
        <v>33</v>
      </c>
      <c r="AX239" s="14" t="s">
        <v>84</v>
      </c>
      <c r="AY239" s="252" t="s">
        <v>132</v>
      </c>
    </row>
    <row r="240" s="2" customFormat="1" ht="37.8" customHeight="1">
      <c r="A240" s="38"/>
      <c r="B240" s="39"/>
      <c r="C240" s="253" t="s">
        <v>508</v>
      </c>
      <c r="D240" s="253" t="s">
        <v>238</v>
      </c>
      <c r="E240" s="254" t="s">
        <v>509</v>
      </c>
      <c r="F240" s="255" t="s">
        <v>510</v>
      </c>
      <c r="G240" s="256" t="s">
        <v>138</v>
      </c>
      <c r="H240" s="257">
        <v>1</v>
      </c>
      <c r="I240" s="258"/>
      <c r="J240" s="259">
        <f>ROUND(I240*H240,2)</f>
        <v>0</v>
      </c>
      <c r="K240" s="255" t="s">
        <v>139</v>
      </c>
      <c r="L240" s="260"/>
      <c r="M240" s="261" t="s">
        <v>1</v>
      </c>
      <c r="N240" s="262" t="s">
        <v>41</v>
      </c>
      <c r="O240" s="91"/>
      <c r="P240" s="227">
        <f>O240*H240</f>
        <v>0</v>
      </c>
      <c r="Q240" s="227">
        <v>0.032000000000000001</v>
      </c>
      <c r="R240" s="227">
        <f>Q240*H240</f>
        <v>0.032000000000000001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241</v>
      </c>
      <c r="AT240" s="229" t="s">
        <v>238</v>
      </c>
      <c r="AU240" s="229" t="s">
        <v>86</v>
      </c>
      <c r="AY240" s="17" t="s">
        <v>132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213</v>
      </c>
      <c r="BM240" s="229" t="s">
        <v>511</v>
      </c>
    </row>
    <row r="241" s="2" customFormat="1" ht="24.15" customHeight="1">
      <c r="A241" s="38"/>
      <c r="B241" s="39"/>
      <c r="C241" s="218" t="s">
        <v>512</v>
      </c>
      <c r="D241" s="218" t="s">
        <v>135</v>
      </c>
      <c r="E241" s="219" t="s">
        <v>513</v>
      </c>
      <c r="F241" s="220" t="s">
        <v>514</v>
      </c>
      <c r="G241" s="221" t="s">
        <v>138</v>
      </c>
      <c r="H241" s="222">
        <v>4</v>
      </c>
      <c r="I241" s="223"/>
      <c r="J241" s="224">
        <f>ROUND(I241*H241,2)</f>
        <v>0</v>
      </c>
      <c r="K241" s="220" t="s">
        <v>139</v>
      </c>
      <c r="L241" s="44"/>
      <c r="M241" s="225" t="s">
        <v>1</v>
      </c>
      <c r="N241" s="226" t="s">
        <v>41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213</v>
      </c>
      <c r="AT241" s="229" t="s">
        <v>135</v>
      </c>
      <c r="AU241" s="229" t="s">
        <v>86</v>
      </c>
      <c r="AY241" s="17" t="s">
        <v>132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84</v>
      </c>
      <c r="BK241" s="230">
        <f>ROUND(I241*H241,2)</f>
        <v>0</v>
      </c>
      <c r="BL241" s="17" t="s">
        <v>213</v>
      </c>
      <c r="BM241" s="229" t="s">
        <v>515</v>
      </c>
    </row>
    <row r="242" s="13" customFormat="1">
      <c r="A242" s="13"/>
      <c r="B242" s="231"/>
      <c r="C242" s="232"/>
      <c r="D242" s="233" t="s">
        <v>142</v>
      </c>
      <c r="E242" s="234" t="s">
        <v>1</v>
      </c>
      <c r="F242" s="235" t="s">
        <v>163</v>
      </c>
      <c r="G242" s="232"/>
      <c r="H242" s="234" t="s">
        <v>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142</v>
      </c>
      <c r="AU242" s="241" t="s">
        <v>86</v>
      </c>
      <c r="AV242" s="13" t="s">
        <v>84</v>
      </c>
      <c r="AW242" s="13" t="s">
        <v>33</v>
      </c>
      <c r="AX242" s="13" t="s">
        <v>76</v>
      </c>
      <c r="AY242" s="241" t="s">
        <v>132</v>
      </c>
    </row>
    <row r="243" s="14" customFormat="1">
      <c r="A243" s="14"/>
      <c r="B243" s="242"/>
      <c r="C243" s="243"/>
      <c r="D243" s="233" t="s">
        <v>142</v>
      </c>
      <c r="E243" s="244" t="s">
        <v>1</v>
      </c>
      <c r="F243" s="245" t="s">
        <v>140</v>
      </c>
      <c r="G243" s="243"/>
      <c r="H243" s="246">
        <v>4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142</v>
      </c>
      <c r="AU243" s="252" t="s">
        <v>86</v>
      </c>
      <c r="AV243" s="14" t="s">
        <v>86</v>
      </c>
      <c r="AW243" s="14" t="s">
        <v>33</v>
      </c>
      <c r="AX243" s="14" t="s">
        <v>84</v>
      </c>
      <c r="AY243" s="252" t="s">
        <v>132</v>
      </c>
    </row>
    <row r="244" s="2" customFormat="1" ht="24.15" customHeight="1">
      <c r="A244" s="38"/>
      <c r="B244" s="39"/>
      <c r="C244" s="253" t="s">
        <v>516</v>
      </c>
      <c r="D244" s="253" t="s">
        <v>238</v>
      </c>
      <c r="E244" s="254" t="s">
        <v>517</v>
      </c>
      <c r="F244" s="255" t="s">
        <v>518</v>
      </c>
      <c r="G244" s="256" t="s">
        <v>138</v>
      </c>
      <c r="H244" s="257">
        <v>4</v>
      </c>
      <c r="I244" s="258"/>
      <c r="J244" s="259">
        <f>ROUND(I244*H244,2)</f>
        <v>0</v>
      </c>
      <c r="K244" s="255" t="s">
        <v>139</v>
      </c>
      <c r="L244" s="260"/>
      <c r="M244" s="261" t="s">
        <v>1</v>
      </c>
      <c r="N244" s="262" t="s">
        <v>41</v>
      </c>
      <c r="O244" s="91"/>
      <c r="P244" s="227">
        <f>O244*H244</f>
        <v>0</v>
      </c>
      <c r="Q244" s="227">
        <v>0.001</v>
      </c>
      <c r="R244" s="227">
        <f>Q244*H244</f>
        <v>0.0040000000000000001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241</v>
      </c>
      <c r="AT244" s="229" t="s">
        <v>238</v>
      </c>
      <c r="AU244" s="229" t="s">
        <v>86</v>
      </c>
      <c r="AY244" s="17" t="s">
        <v>132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213</v>
      </c>
      <c r="BM244" s="229" t="s">
        <v>519</v>
      </c>
    </row>
    <row r="245" s="2" customFormat="1" ht="24.15" customHeight="1">
      <c r="A245" s="38"/>
      <c r="B245" s="39"/>
      <c r="C245" s="218" t="s">
        <v>520</v>
      </c>
      <c r="D245" s="218" t="s">
        <v>135</v>
      </c>
      <c r="E245" s="219" t="s">
        <v>521</v>
      </c>
      <c r="F245" s="220" t="s">
        <v>522</v>
      </c>
      <c r="G245" s="221" t="s">
        <v>138</v>
      </c>
      <c r="H245" s="222">
        <v>2</v>
      </c>
      <c r="I245" s="223"/>
      <c r="J245" s="224">
        <f>ROUND(I245*H245,2)</f>
        <v>0</v>
      </c>
      <c r="K245" s="220" t="s">
        <v>139</v>
      </c>
      <c r="L245" s="44"/>
      <c r="M245" s="225" t="s">
        <v>1</v>
      </c>
      <c r="N245" s="226" t="s">
        <v>41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213</v>
      </c>
      <c r="AT245" s="229" t="s">
        <v>135</v>
      </c>
      <c r="AU245" s="229" t="s">
        <v>86</v>
      </c>
      <c r="AY245" s="17" t="s">
        <v>132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84</v>
      </c>
      <c r="BK245" s="230">
        <f>ROUND(I245*H245,2)</f>
        <v>0</v>
      </c>
      <c r="BL245" s="17" t="s">
        <v>213</v>
      </c>
      <c r="BM245" s="229" t="s">
        <v>523</v>
      </c>
    </row>
    <row r="246" s="13" customFormat="1">
      <c r="A246" s="13"/>
      <c r="B246" s="231"/>
      <c r="C246" s="232"/>
      <c r="D246" s="233" t="s">
        <v>142</v>
      </c>
      <c r="E246" s="234" t="s">
        <v>1</v>
      </c>
      <c r="F246" s="235" t="s">
        <v>524</v>
      </c>
      <c r="G246" s="232"/>
      <c r="H246" s="234" t="s">
        <v>1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142</v>
      </c>
      <c r="AU246" s="241" t="s">
        <v>86</v>
      </c>
      <c r="AV246" s="13" t="s">
        <v>84</v>
      </c>
      <c r="AW246" s="13" t="s">
        <v>33</v>
      </c>
      <c r="AX246" s="13" t="s">
        <v>76</v>
      </c>
      <c r="AY246" s="241" t="s">
        <v>132</v>
      </c>
    </row>
    <row r="247" s="14" customFormat="1">
      <c r="A247" s="14"/>
      <c r="B247" s="242"/>
      <c r="C247" s="243"/>
      <c r="D247" s="233" t="s">
        <v>142</v>
      </c>
      <c r="E247" s="244" t="s">
        <v>1</v>
      </c>
      <c r="F247" s="245" t="s">
        <v>86</v>
      </c>
      <c r="G247" s="243"/>
      <c r="H247" s="246">
        <v>2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142</v>
      </c>
      <c r="AU247" s="252" t="s">
        <v>86</v>
      </c>
      <c r="AV247" s="14" t="s">
        <v>86</v>
      </c>
      <c r="AW247" s="14" t="s">
        <v>33</v>
      </c>
      <c r="AX247" s="14" t="s">
        <v>84</v>
      </c>
      <c r="AY247" s="252" t="s">
        <v>132</v>
      </c>
    </row>
    <row r="248" s="2" customFormat="1" ht="16.5" customHeight="1">
      <c r="A248" s="38"/>
      <c r="B248" s="39"/>
      <c r="C248" s="253" t="s">
        <v>525</v>
      </c>
      <c r="D248" s="253" t="s">
        <v>238</v>
      </c>
      <c r="E248" s="254" t="s">
        <v>526</v>
      </c>
      <c r="F248" s="255" t="s">
        <v>527</v>
      </c>
      <c r="G248" s="256" t="s">
        <v>138</v>
      </c>
      <c r="H248" s="257">
        <v>2</v>
      </c>
      <c r="I248" s="258"/>
      <c r="J248" s="259">
        <f>ROUND(I248*H248,2)</f>
        <v>0</v>
      </c>
      <c r="K248" s="255" t="s">
        <v>139</v>
      </c>
      <c r="L248" s="260"/>
      <c r="M248" s="261" t="s">
        <v>1</v>
      </c>
      <c r="N248" s="262" t="s">
        <v>41</v>
      </c>
      <c r="O248" s="91"/>
      <c r="P248" s="227">
        <f>O248*H248</f>
        <v>0</v>
      </c>
      <c r="Q248" s="227">
        <v>0.00012</v>
      </c>
      <c r="R248" s="227">
        <f>Q248*H248</f>
        <v>0.00024000000000000001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241</v>
      </c>
      <c r="AT248" s="229" t="s">
        <v>238</v>
      </c>
      <c r="AU248" s="229" t="s">
        <v>86</v>
      </c>
      <c r="AY248" s="17" t="s">
        <v>132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213</v>
      </c>
      <c r="BM248" s="229" t="s">
        <v>528</v>
      </c>
    </row>
    <row r="249" s="2" customFormat="1" ht="24.15" customHeight="1">
      <c r="A249" s="38"/>
      <c r="B249" s="39"/>
      <c r="C249" s="218" t="s">
        <v>529</v>
      </c>
      <c r="D249" s="218" t="s">
        <v>135</v>
      </c>
      <c r="E249" s="219" t="s">
        <v>530</v>
      </c>
      <c r="F249" s="220" t="s">
        <v>531</v>
      </c>
      <c r="G249" s="221" t="s">
        <v>138</v>
      </c>
      <c r="H249" s="222">
        <v>16</v>
      </c>
      <c r="I249" s="223"/>
      <c r="J249" s="224">
        <f>ROUND(I249*H249,2)</f>
        <v>0</v>
      </c>
      <c r="K249" s="220" t="s">
        <v>139</v>
      </c>
      <c r="L249" s="44"/>
      <c r="M249" s="225" t="s">
        <v>1</v>
      </c>
      <c r="N249" s="226" t="s">
        <v>41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213</v>
      </c>
      <c r="AT249" s="229" t="s">
        <v>135</v>
      </c>
      <c r="AU249" s="229" t="s">
        <v>86</v>
      </c>
      <c r="AY249" s="17" t="s">
        <v>132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84</v>
      </c>
      <c r="BK249" s="230">
        <f>ROUND(I249*H249,2)</f>
        <v>0</v>
      </c>
      <c r="BL249" s="17" t="s">
        <v>213</v>
      </c>
      <c r="BM249" s="229" t="s">
        <v>532</v>
      </c>
    </row>
    <row r="250" s="13" customFormat="1">
      <c r="A250" s="13"/>
      <c r="B250" s="231"/>
      <c r="C250" s="232"/>
      <c r="D250" s="233" t="s">
        <v>142</v>
      </c>
      <c r="E250" s="234" t="s">
        <v>1</v>
      </c>
      <c r="F250" s="235" t="s">
        <v>358</v>
      </c>
      <c r="G250" s="232"/>
      <c r="H250" s="234" t="s">
        <v>1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142</v>
      </c>
      <c r="AU250" s="241" t="s">
        <v>86</v>
      </c>
      <c r="AV250" s="13" t="s">
        <v>84</v>
      </c>
      <c r="AW250" s="13" t="s">
        <v>33</v>
      </c>
      <c r="AX250" s="13" t="s">
        <v>76</v>
      </c>
      <c r="AY250" s="241" t="s">
        <v>132</v>
      </c>
    </row>
    <row r="251" s="14" customFormat="1">
      <c r="A251" s="14"/>
      <c r="B251" s="242"/>
      <c r="C251" s="243"/>
      <c r="D251" s="233" t="s">
        <v>142</v>
      </c>
      <c r="E251" s="244" t="s">
        <v>1</v>
      </c>
      <c r="F251" s="245" t="s">
        <v>533</v>
      </c>
      <c r="G251" s="243"/>
      <c r="H251" s="246">
        <v>16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142</v>
      </c>
      <c r="AU251" s="252" t="s">
        <v>86</v>
      </c>
      <c r="AV251" s="14" t="s">
        <v>86</v>
      </c>
      <c r="AW251" s="14" t="s">
        <v>33</v>
      </c>
      <c r="AX251" s="14" t="s">
        <v>84</v>
      </c>
      <c r="AY251" s="252" t="s">
        <v>132</v>
      </c>
    </row>
    <row r="252" s="2" customFormat="1" ht="16.5" customHeight="1">
      <c r="A252" s="38"/>
      <c r="B252" s="39"/>
      <c r="C252" s="253" t="s">
        <v>534</v>
      </c>
      <c r="D252" s="253" t="s">
        <v>238</v>
      </c>
      <c r="E252" s="254" t="s">
        <v>535</v>
      </c>
      <c r="F252" s="255" t="s">
        <v>536</v>
      </c>
      <c r="G252" s="256" t="s">
        <v>326</v>
      </c>
      <c r="H252" s="257">
        <v>16</v>
      </c>
      <c r="I252" s="258"/>
      <c r="J252" s="259">
        <f>ROUND(I252*H252,2)</f>
        <v>0</v>
      </c>
      <c r="K252" s="255" t="s">
        <v>139</v>
      </c>
      <c r="L252" s="260"/>
      <c r="M252" s="261" t="s">
        <v>1</v>
      </c>
      <c r="N252" s="262" t="s">
        <v>41</v>
      </c>
      <c r="O252" s="91"/>
      <c r="P252" s="227">
        <f>O252*H252</f>
        <v>0</v>
      </c>
      <c r="Q252" s="227">
        <v>0.00040999999999999999</v>
      </c>
      <c r="R252" s="227">
        <f>Q252*H252</f>
        <v>0.0065599999999999999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241</v>
      </c>
      <c r="AT252" s="229" t="s">
        <v>238</v>
      </c>
      <c r="AU252" s="229" t="s">
        <v>86</v>
      </c>
      <c r="AY252" s="17" t="s">
        <v>132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84</v>
      </c>
      <c r="BK252" s="230">
        <f>ROUND(I252*H252,2)</f>
        <v>0</v>
      </c>
      <c r="BL252" s="17" t="s">
        <v>213</v>
      </c>
      <c r="BM252" s="229" t="s">
        <v>537</v>
      </c>
    </row>
    <row r="253" s="2" customFormat="1" ht="16.5" customHeight="1">
      <c r="A253" s="38"/>
      <c r="B253" s="39"/>
      <c r="C253" s="218" t="s">
        <v>538</v>
      </c>
      <c r="D253" s="218" t="s">
        <v>135</v>
      </c>
      <c r="E253" s="219" t="s">
        <v>539</v>
      </c>
      <c r="F253" s="220" t="s">
        <v>540</v>
      </c>
      <c r="G253" s="221" t="s">
        <v>541</v>
      </c>
      <c r="H253" s="222">
        <v>28</v>
      </c>
      <c r="I253" s="223"/>
      <c r="J253" s="224">
        <f>ROUND(I253*H253,2)</f>
        <v>0</v>
      </c>
      <c r="K253" s="220" t="s">
        <v>139</v>
      </c>
      <c r="L253" s="44"/>
      <c r="M253" s="225" t="s">
        <v>1</v>
      </c>
      <c r="N253" s="226" t="s">
        <v>41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213</v>
      </c>
      <c r="AT253" s="229" t="s">
        <v>135</v>
      </c>
      <c r="AU253" s="229" t="s">
        <v>86</v>
      </c>
      <c r="AY253" s="17" t="s">
        <v>132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84</v>
      </c>
      <c r="BK253" s="230">
        <f>ROUND(I253*H253,2)</f>
        <v>0</v>
      </c>
      <c r="BL253" s="17" t="s">
        <v>213</v>
      </c>
      <c r="BM253" s="229" t="s">
        <v>542</v>
      </c>
    </row>
    <row r="254" s="13" customFormat="1">
      <c r="A254" s="13"/>
      <c r="B254" s="231"/>
      <c r="C254" s="232"/>
      <c r="D254" s="233" t="s">
        <v>142</v>
      </c>
      <c r="E254" s="234" t="s">
        <v>1</v>
      </c>
      <c r="F254" s="235" t="s">
        <v>386</v>
      </c>
      <c r="G254" s="232"/>
      <c r="H254" s="234" t="s">
        <v>1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142</v>
      </c>
      <c r="AU254" s="241" t="s">
        <v>86</v>
      </c>
      <c r="AV254" s="13" t="s">
        <v>84</v>
      </c>
      <c r="AW254" s="13" t="s">
        <v>33</v>
      </c>
      <c r="AX254" s="13" t="s">
        <v>76</v>
      </c>
      <c r="AY254" s="241" t="s">
        <v>132</v>
      </c>
    </row>
    <row r="255" s="13" customFormat="1">
      <c r="A255" s="13"/>
      <c r="B255" s="231"/>
      <c r="C255" s="232"/>
      <c r="D255" s="233" t="s">
        <v>142</v>
      </c>
      <c r="E255" s="234" t="s">
        <v>1</v>
      </c>
      <c r="F255" s="235" t="s">
        <v>163</v>
      </c>
      <c r="G255" s="232"/>
      <c r="H255" s="234" t="s">
        <v>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142</v>
      </c>
      <c r="AU255" s="241" t="s">
        <v>86</v>
      </c>
      <c r="AV255" s="13" t="s">
        <v>84</v>
      </c>
      <c r="AW255" s="13" t="s">
        <v>33</v>
      </c>
      <c r="AX255" s="13" t="s">
        <v>76</v>
      </c>
      <c r="AY255" s="241" t="s">
        <v>132</v>
      </c>
    </row>
    <row r="256" s="13" customFormat="1">
      <c r="A256" s="13"/>
      <c r="B256" s="231"/>
      <c r="C256" s="232"/>
      <c r="D256" s="233" t="s">
        <v>142</v>
      </c>
      <c r="E256" s="234" t="s">
        <v>1</v>
      </c>
      <c r="F256" s="235" t="s">
        <v>543</v>
      </c>
      <c r="G256" s="232"/>
      <c r="H256" s="234" t="s">
        <v>1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142</v>
      </c>
      <c r="AU256" s="241" t="s">
        <v>86</v>
      </c>
      <c r="AV256" s="13" t="s">
        <v>84</v>
      </c>
      <c r="AW256" s="13" t="s">
        <v>33</v>
      </c>
      <c r="AX256" s="13" t="s">
        <v>76</v>
      </c>
      <c r="AY256" s="241" t="s">
        <v>132</v>
      </c>
    </row>
    <row r="257" s="14" customFormat="1">
      <c r="A257" s="14"/>
      <c r="B257" s="242"/>
      <c r="C257" s="243"/>
      <c r="D257" s="233" t="s">
        <v>142</v>
      </c>
      <c r="E257" s="244" t="s">
        <v>1</v>
      </c>
      <c r="F257" s="245" t="s">
        <v>289</v>
      </c>
      <c r="G257" s="243"/>
      <c r="H257" s="246">
        <v>28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142</v>
      </c>
      <c r="AU257" s="252" t="s">
        <v>86</v>
      </c>
      <c r="AV257" s="14" t="s">
        <v>86</v>
      </c>
      <c r="AW257" s="14" t="s">
        <v>33</v>
      </c>
      <c r="AX257" s="14" t="s">
        <v>84</v>
      </c>
      <c r="AY257" s="252" t="s">
        <v>132</v>
      </c>
    </row>
    <row r="258" s="2" customFormat="1" ht="16.5" customHeight="1">
      <c r="A258" s="38"/>
      <c r="B258" s="39"/>
      <c r="C258" s="253" t="s">
        <v>544</v>
      </c>
      <c r="D258" s="253" t="s">
        <v>238</v>
      </c>
      <c r="E258" s="254" t="s">
        <v>545</v>
      </c>
      <c r="F258" s="255" t="s">
        <v>546</v>
      </c>
      <c r="G258" s="256" t="s">
        <v>541</v>
      </c>
      <c r="H258" s="257">
        <v>28</v>
      </c>
      <c r="I258" s="258"/>
      <c r="J258" s="259">
        <f>ROUND(I258*H258,2)</f>
        <v>0</v>
      </c>
      <c r="K258" s="255" t="s">
        <v>139</v>
      </c>
      <c r="L258" s="260"/>
      <c r="M258" s="261" t="s">
        <v>1</v>
      </c>
      <c r="N258" s="262" t="s">
        <v>41</v>
      </c>
      <c r="O258" s="91"/>
      <c r="P258" s="227">
        <f>O258*H258</f>
        <v>0</v>
      </c>
      <c r="Q258" s="227">
        <v>0.001</v>
      </c>
      <c r="R258" s="227">
        <f>Q258*H258</f>
        <v>0.028000000000000001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241</v>
      </c>
      <c r="AT258" s="229" t="s">
        <v>238</v>
      </c>
      <c r="AU258" s="229" t="s">
        <v>86</v>
      </c>
      <c r="AY258" s="17" t="s">
        <v>132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84</v>
      </c>
      <c r="BK258" s="230">
        <f>ROUND(I258*H258,2)</f>
        <v>0</v>
      </c>
      <c r="BL258" s="17" t="s">
        <v>213</v>
      </c>
      <c r="BM258" s="229" t="s">
        <v>547</v>
      </c>
    </row>
    <row r="259" s="2" customFormat="1" ht="16.5" customHeight="1">
      <c r="A259" s="38"/>
      <c r="B259" s="39"/>
      <c r="C259" s="218" t="s">
        <v>548</v>
      </c>
      <c r="D259" s="218" t="s">
        <v>135</v>
      </c>
      <c r="E259" s="219" t="s">
        <v>549</v>
      </c>
      <c r="F259" s="220" t="s">
        <v>550</v>
      </c>
      <c r="G259" s="221" t="s">
        <v>326</v>
      </c>
      <c r="H259" s="222">
        <v>90</v>
      </c>
      <c r="I259" s="223"/>
      <c r="J259" s="224">
        <f>ROUND(I259*H259,2)</f>
        <v>0</v>
      </c>
      <c r="K259" s="220" t="s">
        <v>380</v>
      </c>
      <c r="L259" s="44"/>
      <c r="M259" s="225" t="s">
        <v>1</v>
      </c>
      <c r="N259" s="226" t="s">
        <v>41</v>
      </c>
      <c r="O259" s="91"/>
      <c r="P259" s="227">
        <f>O259*H259</f>
        <v>0</v>
      </c>
      <c r="Q259" s="227">
        <v>0.00017672</v>
      </c>
      <c r="R259" s="227">
        <f>Q259*H259</f>
        <v>0.0159048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213</v>
      </c>
      <c r="AT259" s="229" t="s">
        <v>135</v>
      </c>
      <c r="AU259" s="229" t="s">
        <v>86</v>
      </c>
      <c r="AY259" s="17" t="s">
        <v>132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84</v>
      </c>
      <c r="BK259" s="230">
        <f>ROUND(I259*H259,2)</f>
        <v>0</v>
      </c>
      <c r="BL259" s="17" t="s">
        <v>213</v>
      </c>
      <c r="BM259" s="229" t="s">
        <v>551</v>
      </c>
    </row>
    <row r="260" s="2" customFormat="1" ht="55.5" customHeight="1">
      <c r="A260" s="38"/>
      <c r="B260" s="39"/>
      <c r="C260" s="218" t="s">
        <v>552</v>
      </c>
      <c r="D260" s="218" t="s">
        <v>135</v>
      </c>
      <c r="E260" s="219" t="s">
        <v>553</v>
      </c>
      <c r="F260" s="220" t="s">
        <v>554</v>
      </c>
      <c r="G260" s="221" t="s">
        <v>180</v>
      </c>
      <c r="H260" s="222">
        <v>0.79500000000000004</v>
      </c>
      <c r="I260" s="223"/>
      <c r="J260" s="224">
        <f>ROUND(I260*H260,2)</f>
        <v>0</v>
      </c>
      <c r="K260" s="220" t="s">
        <v>139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213</v>
      </c>
      <c r="AT260" s="229" t="s">
        <v>135</v>
      </c>
      <c r="AU260" s="229" t="s">
        <v>86</v>
      </c>
      <c r="AY260" s="17" t="s">
        <v>132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213</v>
      </c>
      <c r="BM260" s="229" t="s">
        <v>555</v>
      </c>
    </row>
    <row r="261" s="12" customFormat="1" ht="25.92" customHeight="1">
      <c r="A261" s="12"/>
      <c r="B261" s="202"/>
      <c r="C261" s="203"/>
      <c r="D261" s="204" t="s">
        <v>75</v>
      </c>
      <c r="E261" s="205" t="s">
        <v>556</v>
      </c>
      <c r="F261" s="205" t="s">
        <v>557</v>
      </c>
      <c r="G261" s="203"/>
      <c r="H261" s="203"/>
      <c r="I261" s="206"/>
      <c r="J261" s="207">
        <f>BK261</f>
        <v>0</v>
      </c>
      <c r="K261" s="203"/>
      <c r="L261" s="208"/>
      <c r="M261" s="209"/>
      <c r="N261" s="210"/>
      <c r="O261" s="210"/>
      <c r="P261" s="211">
        <f>SUM(P262:P264)</f>
        <v>0</v>
      </c>
      <c r="Q261" s="210"/>
      <c r="R261" s="211">
        <f>SUM(R262:R264)</f>
        <v>0</v>
      </c>
      <c r="S261" s="210"/>
      <c r="T261" s="212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3" t="s">
        <v>140</v>
      </c>
      <c r="AT261" s="214" t="s">
        <v>75</v>
      </c>
      <c r="AU261" s="214" t="s">
        <v>76</v>
      </c>
      <c r="AY261" s="213" t="s">
        <v>132</v>
      </c>
      <c r="BK261" s="215">
        <f>SUM(BK262:BK264)</f>
        <v>0</v>
      </c>
    </row>
    <row r="262" s="2" customFormat="1" ht="24.15" customHeight="1">
      <c r="A262" s="38"/>
      <c r="B262" s="39"/>
      <c r="C262" s="218" t="s">
        <v>558</v>
      </c>
      <c r="D262" s="218" t="s">
        <v>135</v>
      </c>
      <c r="E262" s="219" t="s">
        <v>559</v>
      </c>
      <c r="F262" s="220" t="s">
        <v>560</v>
      </c>
      <c r="G262" s="221" t="s">
        <v>496</v>
      </c>
      <c r="H262" s="222">
        <v>10</v>
      </c>
      <c r="I262" s="223"/>
      <c r="J262" s="224">
        <f>ROUND(I262*H262,2)</f>
        <v>0</v>
      </c>
      <c r="K262" s="220" t="s">
        <v>139</v>
      </c>
      <c r="L262" s="44"/>
      <c r="M262" s="225" t="s">
        <v>1</v>
      </c>
      <c r="N262" s="226" t="s">
        <v>41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561</v>
      </c>
      <c r="AT262" s="229" t="s">
        <v>135</v>
      </c>
      <c r="AU262" s="229" t="s">
        <v>84</v>
      </c>
      <c r="AY262" s="17" t="s">
        <v>132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84</v>
      </c>
      <c r="BK262" s="230">
        <f>ROUND(I262*H262,2)</f>
        <v>0</v>
      </c>
      <c r="BL262" s="17" t="s">
        <v>561</v>
      </c>
      <c r="BM262" s="229" t="s">
        <v>562</v>
      </c>
    </row>
    <row r="263" s="13" customFormat="1">
      <c r="A263" s="13"/>
      <c r="B263" s="231"/>
      <c r="C263" s="232"/>
      <c r="D263" s="233" t="s">
        <v>142</v>
      </c>
      <c r="E263" s="234" t="s">
        <v>1</v>
      </c>
      <c r="F263" s="235" t="s">
        <v>563</v>
      </c>
      <c r="G263" s="232"/>
      <c r="H263" s="234" t="s">
        <v>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142</v>
      </c>
      <c r="AU263" s="241" t="s">
        <v>84</v>
      </c>
      <c r="AV263" s="13" t="s">
        <v>84</v>
      </c>
      <c r="AW263" s="13" t="s">
        <v>33</v>
      </c>
      <c r="AX263" s="13" t="s">
        <v>76</v>
      </c>
      <c r="AY263" s="241" t="s">
        <v>132</v>
      </c>
    </row>
    <row r="264" s="14" customFormat="1">
      <c r="A264" s="14"/>
      <c r="B264" s="242"/>
      <c r="C264" s="243"/>
      <c r="D264" s="233" t="s">
        <v>142</v>
      </c>
      <c r="E264" s="244" t="s">
        <v>1</v>
      </c>
      <c r="F264" s="245" t="s">
        <v>189</v>
      </c>
      <c r="G264" s="243"/>
      <c r="H264" s="246">
        <v>10</v>
      </c>
      <c r="I264" s="247"/>
      <c r="J264" s="243"/>
      <c r="K264" s="243"/>
      <c r="L264" s="248"/>
      <c r="M264" s="267"/>
      <c r="N264" s="268"/>
      <c r="O264" s="268"/>
      <c r="P264" s="268"/>
      <c r="Q264" s="268"/>
      <c r="R264" s="268"/>
      <c r="S264" s="268"/>
      <c r="T264" s="26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142</v>
      </c>
      <c r="AU264" s="252" t="s">
        <v>84</v>
      </c>
      <c r="AV264" s="14" t="s">
        <v>86</v>
      </c>
      <c r="AW264" s="14" t="s">
        <v>33</v>
      </c>
      <c r="AX264" s="14" t="s">
        <v>84</v>
      </c>
      <c r="AY264" s="252" t="s">
        <v>132</v>
      </c>
    </row>
    <row r="265" s="2" customFormat="1" ht="6.96" customHeight="1">
      <c r="A265" s="38"/>
      <c r="B265" s="66"/>
      <c r="C265" s="67"/>
      <c r="D265" s="67"/>
      <c r="E265" s="67"/>
      <c r="F265" s="67"/>
      <c r="G265" s="67"/>
      <c r="H265" s="67"/>
      <c r="I265" s="67"/>
      <c r="J265" s="67"/>
      <c r="K265" s="67"/>
      <c r="L265" s="44"/>
      <c r="M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</sheetData>
  <sheetProtection sheet="1" autoFilter="0" formatColumns="0" formatRows="0" objects="1" scenarios="1" spinCount="100000" saltValue="Uq5QeH9iU1x82tYdetP4XOcvgSDJvbboz6y2xJSX9GOya55G0MhxEbYnWx/myaqLqs60r1WSL4EshUqLrWkSYw==" hashValue="kIhg5G3mFO9Uilp9W2fP0SKYlGVm9y2Jo7Jnk1K/36fqCoUFy+0dtcPrKHTWt4q5B2B/UcWz0hULc5PeJhju7Q==" algorithmName="SHA-512" password="CC35"/>
  <autoFilter ref="C119:K26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Doplnění a výměna klimatizačních jednotek v části 2. nadzemního podlaží budovy Kounicova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ROUND((SUM(BE118:BE134)),  2)</f>
        <v>0</v>
      </c>
      <c r="G33" s="38"/>
      <c r="H33" s="38"/>
      <c r="I33" s="155">
        <v>0.20999999999999999</v>
      </c>
      <c r="J33" s="154">
        <f>ROUND(((SUM(BE118:BE134))*I33),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ROUND((SUM(BF118:BF134)),  2)</f>
        <v>0</v>
      </c>
      <c r="G34" s="38"/>
      <c r="H34" s="38"/>
      <c r="I34" s="155">
        <v>0.12</v>
      </c>
      <c r="J34" s="154">
        <f>ROUND(((SUM(BF118:BF134))*I34),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ROUND((SUM(BH118:BH134)),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Doplnění a výměna klimatizačních jednotek v části 2. nadzemního podlaží budovy Kounicova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03 - ZTI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9. 7. 2024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hidden="1" s="9" customFormat="1" ht="24.96" customHeight="1">
      <c r="A97" s="9"/>
      <c r="B97" s="179"/>
      <c r="C97" s="180"/>
      <c r="D97" s="181" t="s">
        <v>113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565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Doplnění a výměna klimatizačních jednotek v části 2. nadzemního podlaží budovy Kounicova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03 - ZTI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9. 7. 2024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Správa železnic, státní organizace</v>
      </c>
      <c r="G114" s="40"/>
      <c r="H114" s="40"/>
      <c r="I114" s="32" t="s">
        <v>32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118</v>
      </c>
      <c r="D117" s="194" t="s">
        <v>61</v>
      </c>
      <c r="E117" s="194" t="s">
        <v>57</v>
      </c>
      <c r="F117" s="194" t="s">
        <v>58</v>
      </c>
      <c r="G117" s="194" t="s">
        <v>119</v>
      </c>
      <c r="H117" s="194" t="s">
        <v>120</v>
      </c>
      <c r="I117" s="194" t="s">
        <v>121</v>
      </c>
      <c r="J117" s="194" t="s">
        <v>104</v>
      </c>
      <c r="K117" s="195" t="s">
        <v>122</v>
      </c>
      <c r="L117" s="196"/>
      <c r="M117" s="100" t="s">
        <v>1</v>
      </c>
      <c r="N117" s="101" t="s">
        <v>40</v>
      </c>
      <c r="O117" s="101" t="s">
        <v>123</v>
      </c>
      <c r="P117" s="101" t="s">
        <v>124</v>
      </c>
      <c r="Q117" s="101" t="s">
        <v>125</v>
      </c>
      <c r="R117" s="101" t="s">
        <v>126</v>
      </c>
      <c r="S117" s="101" t="s">
        <v>127</v>
      </c>
      <c r="T117" s="102" t="s">
        <v>128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129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0.051580000000000001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106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75</v>
      </c>
      <c r="E119" s="205" t="s">
        <v>206</v>
      </c>
      <c r="F119" s="205" t="s">
        <v>207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0.051580000000000001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86</v>
      </c>
      <c r="AT119" s="214" t="s">
        <v>75</v>
      </c>
      <c r="AU119" s="214" t="s">
        <v>76</v>
      </c>
      <c r="AY119" s="213" t="s">
        <v>132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75</v>
      </c>
      <c r="E120" s="216" t="s">
        <v>566</v>
      </c>
      <c r="F120" s="216" t="s">
        <v>567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SUM(P121:P134)</f>
        <v>0</v>
      </c>
      <c r="Q120" s="210"/>
      <c r="R120" s="211">
        <f>SUM(R121:R134)</f>
        <v>0.051580000000000001</v>
      </c>
      <c r="S120" s="210"/>
      <c r="T120" s="212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86</v>
      </c>
      <c r="AT120" s="214" t="s">
        <v>75</v>
      </c>
      <c r="AU120" s="214" t="s">
        <v>84</v>
      </c>
      <c r="AY120" s="213" t="s">
        <v>132</v>
      </c>
      <c r="BK120" s="215">
        <f>SUM(BK121:BK134)</f>
        <v>0</v>
      </c>
    </row>
    <row r="121" s="2" customFormat="1" ht="24.15" customHeight="1">
      <c r="A121" s="38"/>
      <c r="B121" s="39"/>
      <c r="C121" s="218" t="s">
        <v>84</v>
      </c>
      <c r="D121" s="218" t="s">
        <v>135</v>
      </c>
      <c r="E121" s="219" t="s">
        <v>568</v>
      </c>
      <c r="F121" s="220" t="s">
        <v>569</v>
      </c>
      <c r="G121" s="221" t="s">
        <v>138</v>
      </c>
      <c r="H121" s="222">
        <v>2</v>
      </c>
      <c r="I121" s="223"/>
      <c r="J121" s="224">
        <f>ROUND(I121*H121,2)</f>
        <v>0</v>
      </c>
      <c r="K121" s="220" t="s">
        <v>139</v>
      </c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0.0017899999999999999</v>
      </c>
      <c r="R121" s="227">
        <f>Q121*H121</f>
        <v>0.0035799999999999998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213</v>
      </c>
      <c r="AT121" s="229" t="s">
        <v>135</v>
      </c>
      <c r="AU121" s="229" t="s">
        <v>86</v>
      </c>
      <c r="AY121" s="17" t="s">
        <v>132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84</v>
      </c>
      <c r="BK121" s="230">
        <f>ROUND(I121*H121,2)</f>
        <v>0</v>
      </c>
      <c r="BL121" s="17" t="s">
        <v>213</v>
      </c>
      <c r="BM121" s="229" t="s">
        <v>570</v>
      </c>
    </row>
    <row r="122" s="13" customFormat="1">
      <c r="A122" s="13"/>
      <c r="B122" s="231"/>
      <c r="C122" s="232"/>
      <c r="D122" s="233" t="s">
        <v>142</v>
      </c>
      <c r="E122" s="234" t="s">
        <v>1</v>
      </c>
      <c r="F122" s="235" t="s">
        <v>571</v>
      </c>
      <c r="G122" s="232"/>
      <c r="H122" s="234" t="s">
        <v>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142</v>
      </c>
      <c r="AU122" s="241" t="s">
        <v>86</v>
      </c>
      <c r="AV122" s="13" t="s">
        <v>84</v>
      </c>
      <c r="AW122" s="13" t="s">
        <v>33</v>
      </c>
      <c r="AX122" s="13" t="s">
        <v>76</v>
      </c>
      <c r="AY122" s="241" t="s">
        <v>132</v>
      </c>
    </row>
    <row r="123" s="14" customFormat="1">
      <c r="A123" s="14"/>
      <c r="B123" s="242"/>
      <c r="C123" s="243"/>
      <c r="D123" s="233" t="s">
        <v>142</v>
      </c>
      <c r="E123" s="244" t="s">
        <v>1</v>
      </c>
      <c r="F123" s="245" t="s">
        <v>86</v>
      </c>
      <c r="G123" s="243"/>
      <c r="H123" s="246">
        <v>2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142</v>
      </c>
      <c r="AU123" s="252" t="s">
        <v>86</v>
      </c>
      <c r="AV123" s="14" t="s">
        <v>86</v>
      </c>
      <c r="AW123" s="14" t="s">
        <v>33</v>
      </c>
      <c r="AX123" s="14" t="s">
        <v>84</v>
      </c>
      <c r="AY123" s="252" t="s">
        <v>132</v>
      </c>
    </row>
    <row r="124" s="2" customFormat="1" ht="24.15" customHeight="1">
      <c r="A124" s="38"/>
      <c r="B124" s="39"/>
      <c r="C124" s="218" t="s">
        <v>86</v>
      </c>
      <c r="D124" s="218" t="s">
        <v>135</v>
      </c>
      <c r="E124" s="219" t="s">
        <v>572</v>
      </c>
      <c r="F124" s="220" t="s">
        <v>573</v>
      </c>
      <c r="G124" s="221" t="s">
        <v>138</v>
      </c>
      <c r="H124" s="222">
        <v>4</v>
      </c>
      <c r="I124" s="223"/>
      <c r="J124" s="224">
        <f>ROUND(I124*H124,2)</f>
        <v>0</v>
      </c>
      <c r="K124" s="220" t="s">
        <v>139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0.001</v>
      </c>
      <c r="R124" s="227">
        <f>Q124*H124</f>
        <v>0.0040000000000000001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213</v>
      </c>
      <c r="AT124" s="229" t="s">
        <v>135</v>
      </c>
      <c r="AU124" s="229" t="s">
        <v>86</v>
      </c>
      <c r="AY124" s="17" t="s">
        <v>132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213</v>
      </c>
      <c r="BM124" s="229" t="s">
        <v>574</v>
      </c>
    </row>
    <row r="125" s="13" customFormat="1">
      <c r="A125" s="13"/>
      <c r="B125" s="231"/>
      <c r="C125" s="232"/>
      <c r="D125" s="233" t="s">
        <v>142</v>
      </c>
      <c r="E125" s="234" t="s">
        <v>1</v>
      </c>
      <c r="F125" s="235" t="s">
        <v>575</v>
      </c>
      <c r="G125" s="232"/>
      <c r="H125" s="234" t="s">
        <v>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142</v>
      </c>
      <c r="AU125" s="241" t="s">
        <v>86</v>
      </c>
      <c r="AV125" s="13" t="s">
        <v>84</v>
      </c>
      <c r="AW125" s="13" t="s">
        <v>33</v>
      </c>
      <c r="AX125" s="13" t="s">
        <v>76</v>
      </c>
      <c r="AY125" s="241" t="s">
        <v>132</v>
      </c>
    </row>
    <row r="126" s="14" customFormat="1">
      <c r="A126" s="14"/>
      <c r="B126" s="242"/>
      <c r="C126" s="243"/>
      <c r="D126" s="233" t="s">
        <v>142</v>
      </c>
      <c r="E126" s="244" t="s">
        <v>1</v>
      </c>
      <c r="F126" s="245" t="s">
        <v>576</v>
      </c>
      <c r="G126" s="243"/>
      <c r="H126" s="246">
        <v>4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142</v>
      </c>
      <c r="AU126" s="252" t="s">
        <v>86</v>
      </c>
      <c r="AV126" s="14" t="s">
        <v>86</v>
      </c>
      <c r="AW126" s="14" t="s">
        <v>33</v>
      </c>
      <c r="AX126" s="14" t="s">
        <v>84</v>
      </c>
      <c r="AY126" s="252" t="s">
        <v>132</v>
      </c>
    </row>
    <row r="127" s="2" customFormat="1" ht="21.75" customHeight="1">
      <c r="A127" s="38"/>
      <c r="B127" s="39"/>
      <c r="C127" s="218" t="s">
        <v>133</v>
      </c>
      <c r="D127" s="218" t="s">
        <v>135</v>
      </c>
      <c r="E127" s="219" t="s">
        <v>577</v>
      </c>
      <c r="F127" s="220" t="s">
        <v>578</v>
      </c>
      <c r="G127" s="221" t="s">
        <v>326</v>
      </c>
      <c r="H127" s="222">
        <v>110</v>
      </c>
      <c r="I127" s="223"/>
      <c r="J127" s="224">
        <f>ROUND(I127*H127,2)</f>
        <v>0</v>
      </c>
      <c r="K127" s="220" t="s">
        <v>139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0.00040000000000000002</v>
      </c>
      <c r="R127" s="227">
        <f>Q127*H127</f>
        <v>0.044000000000000004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213</v>
      </c>
      <c r="AT127" s="229" t="s">
        <v>135</v>
      </c>
      <c r="AU127" s="229" t="s">
        <v>86</v>
      </c>
      <c r="AY127" s="17" t="s">
        <v>132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213</v>
      </c>
      <c r="BM127" s="229" t="s">
        <v>579</v>
      </c>
    </row>
    <row r="128" s="13" customFormat="1">
      <c r="A128" s="13"/>
      <c r="B128" s="231"/>
      <c r="C128" s="232"/>
      <c r="D128" s="233" t="s">
        <v>142</v>
      </c>
      <c r="E128" s="234" t="s">
        <v>1</v>
      </c>
      <c r="F128" s="235" t="s">
        <v>580</v>
      </c>
      <c r="G128" s="232"/>
      <c r="H128" s="234" t="s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142</v>
      </c>
      <c r="AU128" s="241" t="s">
        <v>86</v>
      </c>
      <c r="AV128" s="13" t="s">
        <v>84</v>
      </c>
      <c r="AW128" s="13" t="s">
        <v>33</v>
      </c>
      <c r="AX128" s="13" t="s">
        <v>76</v>
      </c>
      <c r="AY128" s="241" t="s">
        <v>132</v>
      </c>
    </row>
    <row r="129" s="14" customFormat="1">
      <c r="A129" s="14"/>
      <c r="B129" s="242"/>
      <c r="C129" s="243"/>
      <c r="D129" s="233" t="s">
        <v>142</v>
      </c>
      <c r="E129" s="244" t="s">
        <v>1</v>
      </c>
      <c r="F129" s="245" t="s">
        <v>581</v>
      </c>
      <c r="G129" s="243"/>
      <c r="H129" s="246">
        <v>110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142</v>
      </c>
      <c r="AU129" s="252" t="s">
        <v>86</v>
      </c>
      <c r="AV129" s="14" t="s">
        <v>86</v>
      </c>
      <c r="AW129" s="14" t="s">
        <v>33</v>
      </c>
      <c r="AX129" s="14" t="s">
        <v>84</v>
      </c>
      <c r="AY129" s="252" t="s">
        <v>132</v>
      </c>
    </row>
    <row r="130" s="2" customFormat="1" ht="24.15" customHeight="1">
      <c r="A130" s="38"/>
      <c r="B130" s="39"/>
      <c r="C130" s="218" t="s">
        <v>140</v>
      </c>
      <c r="D130" s="218" t="s">
        <v>135</v>
      </c>
      <c r="E130" s="219" t="s">
        <v>582</v>
      </c>
      <c r="F130" s="220" t="s">
        <v>583</v>
      </c>
      <c r="G130" s="221" t="s">
        <v>138</v>
      </c>
      <c r="H130" s="222">
        <v>20</v>
      </c>
      <c r="I130" s="223"/>
      <c r="J130" s="224">
        <f>ROUND(I130*H130,2)</f>
        <v>0</v>
      </c>
      <c r="K130" s="220" t="s">
        <v>139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213</v>
      </c>
      <c r="AT130" s="229" t="s">
        <v>135</v>
      </c>
      <c r="AU130" s="229" t="s">
        <v>86</v>
      </c>
      <c r="AY130" s="17" t="s">
        <v>132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213</v>
      </c>
      <c r="BM130" s="229" t="s">
        <v>584</v>
      </c>
    </row>
    <row r="131" s="13" customFormat="1">
      <c r="A131" s="13"/>
      <c r="B131" s="231"/>
      <c r="C131" s="232"/>
      <c r="D131" s="233" t="s">
        <v>142</v>
      </c>
      <c r="E131" s="234" t="s">
        <v>1</v>
      </c>
      <c r="F131" s="235" t="s">
        <v>585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142</v>
      </c>
      <c r="AU131" s="241" t="s">
        <v>86</v>
      </c>
      <c r="AV131" s="13" t="s">
        <v>84</v>
      </c>
      <c r="AW131" s="13" t="s">
        <v>33</v>
      </c>
      <c r="AX131" s="13" t="s">
        <v>76</v>
      </c>
      <c r="AY131" s="241" t="s">
        <v>132</v>
      </c>
    </row>
    <row r="132" s="14" customFormat="1">
      <c r="A132" s="14"/>
      <c r="B132" s="242"/>
      <c r="C132" s="243"/>
      <c r="D132" s="233" t="s">
        <v>142</v>
      </c>
      <c r="E132" s="244" t="s">
        <v>1</v>
      </c>
      <c r="F132" s="245" t="s">
        <v>586</v>
      </c>
      <c r="G132" s="243"/>
      <c r="H132" s="246">
        <v>20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142</v>
      </c>
      <c r="AU132" s="252" t="s">
        <v>86</v>
      </c>
      <c r="AV132" s="14" t="s">
        <v>86</v>
      </c>
      <c r="AW132" s="14" t="s">
        <v>33</v>
      </c>
      <c r="AX132" s="14" t="s">
        <v>84</v>
      </c>
      <c r="AY132" s="252" t="s">
        <v>132</v>
      </c>
    </row>
    <row r="133" s="2" customFormat="1" ht="55.5" customHeight="1">
      <c r="A133" s="38"/>
      <c r="B133" s="39"/>
      <c r="C133" s="218" t="s">
        <v>167</v>
      </c>
      <c r="D133" s="218" t="s">
        <v>135</v>
      </c>
      <c r="E133" s="219" t="s">
        <v>587</v>
      </c>
      <c r="F133" s="220" t="s">
        <v>588</v>
      </c>
      <c r="G133" s="221" t="s">
        <v>180</v>
      </c>
      <c r="H133" s="222">
        <v>0.051999999999999998</v>
      </c>
      <c r="I133" s="223"/>
      <c r="J133" s="224">
        <f>ROUND(I133*H133,2)</f>
        <v>0</v>
      </c>
      <c r="K133" s="220" t="s">
        <v>139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213</v>
      </c>
      <c r="AT133" s="229" t="s">
        <v>135</v>
      </c>
      <c r="AU133" s="229" t="s">
        <v>86</v>
      </c>
      <c r="AY133" s="17" t="s">
        <v>132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213</v>
      </c>
      <c r="BM133" s="229" t="s">
        <v>589</v>
      </c>
    </row>
    <row r="134" s="2" customFormat="1" ht="62.7" customHeight="1">
      <c r="A134" s="38"/>
      <c r="B134" s="39"/>
      <c r="C134" s="218" t="s">
        <v>146</v>
      </c>
      <c r="D134" s="218" t="s">
        <v>135</v>
      </c>
      <c r="E134" s="219" t="s">
        <v>590</v>
      </c>
      <c r="F134" s="220" t="s">
        <v>591</v>
      </c>
      <c r="G134" s="221" t="s">
        <v>180</v>
      </c>
      <c r="H134" s="222">
        <v>0.051999999999999998</v>
      </c>
      <c r="I134" s="223"/>
      <c r="J134" s="224">
        <f>ROUND(I134*H134,2)</f>
        <v>0</v>
      </c>
      <c r="K134" s="220" t="s">
        <v>139</v>
      </c>
      <c r="L134" s="44"/>
      <c r="M134" s="281" t="s">
        <v>1</v>
      </c>
      <c r="N134" s="282" t="s">
        <v>41</v>
      </c>
      <c r="O134" s="283"/>
      <c r="P134" s="284">
        <f>O134*H134</f>
        <v>0</v>
      </c>
      <c r="Q134" s="284">
        <v>0</v>
      </c>
      <c r="R134" s="284">
        <f>Q134*H134</f>
        <v>0</v>
      </c>
      <c r="S134" s="284">
        <v>0</v>
      </c>
      <c r="T134" s="28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213</v>
      </c>
      <c r="AT134" s="229" t="s">
        <v>135</v>
      </c>
      <c r="AU134" s="229" t="s">
        <v>86</v>
      </c>
      <c r="AY134" s="17" t="s">
        <v>132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213</v>
      </c>
      <c r="BM134" s="229" t="s">
        <v>592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BLZlPBSzzszKragZPdp8/0E6r87kIhAhEjt//LZbaG6L+K+IlDK4K1P5JORnjSc4mxFLmdigYd+Q6dgBq27YWg==" hashValue="oF8PyrviLm50tlM7OBlucbSBQie8gnP7gMA65AzkFLzVv3rM0htmle4T6H0o35ntsRg0R1X+huZlZKY335Mk9A==" algorithmName="SHA-512" password="CC35"/>
  <autoFilter ref="C117:K13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Doplnění a výměna klimatizačních jednotek v části 2. nadzemního podlaží budovy Kounicova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ROUND((SUM(BE123:BE221)),  2)</f>
        <v>0</v>
      </c>
      <c r="G33" s="38"/>
      <c r="H33" s="38"/>
      <c r="I33" s="155">
        <v>0.20999999999999999</v>
      </c>
      <c r="J33" s="154">
        <f>ROUND(((SUM(BE123:BE221))*I33),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ROUND((SUM(BF123:BF221)),  2)</f>
        <v>0</v>
      </c>
      <c r="G34" s="38"/>
      <c r="H34" s="38"/>
      <c r="I34" s="155">
        <v>0.12</v>
      </c>
      <c r="J34" s="154">
        <f>ROUND(((SUM(BF123:BF221))*I34),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ROUND((SUM(BG123:BG221)),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ROUND((SUM(BH123:BH221)),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ROUND((SUM(BI123:BI221)),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Doplnění a výměna klimatizačních jednotek v části 2. nadzemního podlaží budovy Kounicova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04 - Silnoproudé rozvody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9. 7. 2024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hidden="1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112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9"/>
      <c r="C100" s="180"/>
      <c r="D100" s="181" t="s">
        <v>113</v>
      </c>
      <c r="E100" s="182"/>
      <c r="F100" s="182"/>
      <c r="G100" s="182"/>
      <c r="H100" s="182"/>
      <c r="I100" s="182"/>
      <c r="J100" s="183">
        <f>J134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85"/>
      <c r="C101" s="186"/>
      <c r="D101" s="187" t="s">
        <v>594</v>
      </c>
      <c r="E101" s="188"/>
      <c r="F101" s="188"/>
      <c r="G101" s="188"/>
      <c r="H101" s="188"/>
      <c r="I101" s="188"/>
      <c r="J101" s="189">
        <f>J135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338</v>
      </c>
      <c r="E102" s="188"/>
      <c r="F102" s="188"/>
      <c r="G102" s="188"/>
      <c r="H102" s="188"/>
      <c r="I102" s="188"/>
      <c r="J102" s="189">
        <f>J197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9"/>
      <c r="C103" s="180"/>
      <c r="D103" s="181" t="s">
        <v>340</v>
      </c>
      <c r="E103" s="182"/>
      <c r="F103" s="182"/>
      <c r="G103" s="182"/>
      <c r="H103" s="182"/>
      <c r="I103" s="182"/>
      <c r="J103" s="183">
        <f>J210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/>
    <row r="107" hidden="1"/>
    <row r="108" hidden="1"/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Doplnění a výměna klimatizačních jednotek v části 2. nadzemního podlaží budovy Kounicova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04 - Silnoproudé rozvody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9. 7. 2024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Správa železnic, státní organizace</v>
      </c>
      <c r="G119" s="40"/>
      <c r="H119" s="40"/>
      <c r="I119" s="32" t="s">
        <v>32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118</v>
      </c>
      <c r="D122" s="194" t="s">
        <v>61</v>
      </c>
      <c r="E122" s="194" t="s">
        <v>57</v>
      </c>
      <c r="F122" s="194" t="s">
        <v>58</v>
      </c>
      <c r="G122" s="194" t="s">
        <v>119</v>
      </c>
      <c r="H122" s="194" t="s">
        <v>120</v>
      </c>
      <c r="I122" s="194" t="s">
        <v>121</v>
      </c>
      <c r="J122" s="194" t="s">
        <v>104</v>
      </c>
      <c r="K122" s="195" t="s">
        <v>122</v>
      </c>
      <c r="L122" s="196"/>
      <c r="M122" s="100" t="s">
        <v>1</v>
      </c>
      <c r="N122" s="101" t="s">
        <v>40</v>
      </c>
      <c r="O122" s="101" t="s">
        <v>123</v>
      </c>
      <c r="P122" s="101" t="s">
        <v>124</v>
      </c>
      <c r="Q122" s="101" t="s">
        <v>125</v>
      </c>
      <c r="R122" s="101" t="s">
        <v>126</v>
      </c>
      <c r="S122" s="101" t="s">
        <v>127</v>
      </c>
      <c r="T122" s="102" t="s">
        <v>128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129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P124+P134+P210</f>
        <v>0</v>
      </c>
      <c r="Q123" s="104"/>
      <c r="R123" s="199">
        <f>R124+R134+R210</f>
        <v>0.84653250000000002</v>
      </c>
      <c r="S123" s="104"/>
      <c r="T123" s="200">
        <f>T124+T134+T210</f>
        <v>0.0016000000000000001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106</v>
      </c>
      <c r="BK123" s="201">
        <f>BK124+BK134+BK210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130</v>
      </c>
      <c r="F124" s="205" t="s">
        <v>131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P125+P132</f>
        <v>0</v>
      </c>
      <c r="Q124" s="210"/>
      <c r="R124" s="211">
        <f>R125+R132</f>
        <v>0.013050000000000001</v>
      </c>
      <c r="S124" s="210"/>
      <c r="T124" s="212">
        <f>T125+T132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84</v>
      </c>
      <c r="AT124" s="214" t="s">
        <v>75</v>
      </c>
      <c r="AU124" s="214" t="s">
        <v>76</v>
      </c>
      <c r="AY124" s="213" t="s">
        <v>132</v>
      </c>
      <c r="BK124" s="215">
        <f>BK125+BK132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157</v>
      </c>
      <c r="F125" s="216" t="s">
        <v>158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SUM(P126:P131)</f>
        <v>0</v>
      </c>
      <c r="Q125" s="210"/>
      <c r="R125" s="211">
        <f>SUM(R126:R131)</f>
        <v>0.013050000000000001</v>
      </c>
      <c r="S125" s="210"/>
      <c r="T125" s="212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84</v>
      </c>
      <c r="AY125" s="213" t="s">
        <v>132</v>
      </c>
      <c r="BK125" s="215">
        <f>SUM(BK126:BK131)</f>
        <v>0</v>
      </c>
    </row>
    <row r="126" s="2" customFormat="1" ht="49.05" customHeight="1">
      <c r="A126" s="38"/>
      <c r="B126" s="39"/>
      <c r="C126" s="218" t="s">
        <v>84</v>
      </c>
      <c r="D126" s="218" t="s">
        <v>135</v>
      </c>
      <c r="E126" s="219" t="s">
        <v>595</v>
      </c>
      <c r="F126" s="220" t="s">
        <v>596</v>
      </c>
      <c r="G126" s="221" t="s">
        <v>138</v>
      </c>
      <c r="H126" s="222">
        <v>285</v>
      </c>
      <c r="I126" s="223"/>
      <c r="J126" s="224">
        <f>ROUND(I126*H126,2)</f>
        <v>0</v>
      </c>
      <c r="K126" s="220" t="s">
        <v>139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3.0000000000000001E-05</v>
      </c>
      <c r="R126" s="227">
        <f>Q126*H126</f>
        <v>0.0085500000000000003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140</v>
      </c>
      <c r="AT126" s="229" t="s">
        <v>135</v>
      </c>
      <c r="AU126" s="229" t="s">
        <v>86</v>
      </c>
      <c r="AY126" s="17" t="s">
        <v>132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140</v>
      </c>
      <c r="BM126" s="229" t="s">
        <v>597</v>
      </c>
    </row>
    <row r="127" s="13" customFormat="1">
      <c r="A127" s="13"/>
      <c r="B127" s="231"/>
      <c r="C127" s="232"/>
      <c r="D127" s="233" t="s">
        <v>142</v>
      </c>
      <c r="E127" s="234" t="s">
        <v>1</v>
      </c>
      <c r="F127" s="235" t="s">
        <v>598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142</v>
      </c>
      <c r="AU127" s="241" t="s">
        <v>86</v>
      </c>
      <c r="AV127" s="13" t="s">
        <v>84</v>
      </c>
      <c r="AW127" s="13" t="s">
        <v>33</v>
      </c>
      <c r="AX127" s="13" t="s">
        <v>76</v>
      </c>
      <c r="AY127" s="241" t="s">
        <v>132</v>
      </c>
    </row>
    <row r="128" s="13" customFormat="1">
      <c r="A128" s="13"/>
      <c r="B128" s="231"/>
      <c r="C128" s="232"/>
      <c r="D128" s="233" t="s">
        <v>142</v>
      </c>
      <c r="E128" s="234" t="s">
        <v>1</v>
      </c>
      <c r="F128" s="235" t="s">
        <v>599</v>
      </c>
      <c r="G128" s="232"/>
      <c r="H128" s="234" t="s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142</v>
      </c>
      <c r="AU128" s="241" t="s">
        <v>86</v>
      </c>
      <c r="AV128" s="13" t="s">
        <v>84</v>
      </c>
      <c r="AW128" s="13" t="s">
        <v>33</v>
      </c>
      <c r="AX128" s="13" t="s">
        <v>76</v>
      </c>
      <c r="AY128" s="241" t="s">
        <v>132</v>
      </c>
    </row>
    <row r="129" s="14" customFormat="1">
      <c r="A129" s="14"/>
      <c r="B129" s="242"/>
      <c r="C129" s="243"/>
      <c r="D129" s="233" t="s">
        <v>142</v>
      </c>
      <c r="E129" s="244" t="s">
        <v>1</v>
      </c>
      <c r="F129" s="245" t="s">
        <v>600</v>
      </c>
      <c r="G129" s="243"/>
      <c r="H129" s="246">
        <v>285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142</v>
      </c>
      <c r="AU129" s="252" t="s">
        <v>86</v>
      </c>
      <c r="AV129" s="14" t="s">
        <v>86</v>
      </c>
      <c r="AW129" s="14" t="s">
        <v>33</v>
      </c>
      <c r="AX129" s="14" t="s">
        <v>84</v>
      </c>
      <c r="AY129" s="252" t="s">
        <v>132</v>
      </c>
    </row>
    <row r="130" s="2" customFormat="1" ht="24.15" customHeight="1">
      <c r="A130" s="38"/>
      <c r="B130" s="39"/>
      <c r="C130" s="253" t="s">
        <v>86</v>
      </c>
      <c r="D130" s="253" t="s">
        <v>238</v>
      </c>
      <c r="E130" s="254" t="s">
        <v>601</v>
      </c>
      <c r="F130" s="255" t="s">
        <v>602</v>
      </c>
      <c r="G130" s="256" t="s">
        <v>603</v>
      </c>
      <c r="H130" s="257">
        <v>3</v>
      </c>
      <c r="I130" s="258"/>
      <c r="J130" s="259">
        <f>ROUND(I130*H130,2)</f>
        <v>0</v>
      </c>
      <c r="K130" s="255" t="s">
        <v>139</v>
      </c>
      <c r="L130" s="260"/>
      <c r="M130" s="261" t="s">
        <v>1</v>
      </c>
      <c r="N130" s="262" t="s">
        <v>41</v>
      </c>
      <c r="O130" s="91"/>
      <c r="P130" s="227">
        <f>O130*H130</f>
        <v>0</v>
      </c>
      <c r="Q130" s="227">
        <v>0.00139</v>
      </c>
      <c r="R130" s="227">
        <f>Q130*H130</f>
        <v>0.0041700000000000001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182</v>
      </c>
      <c r="AT130" s="229" t="s">
        <v>238</v>
      </c>
      <c r="AU130" s="229" t="s">
        <v>86</v>
      </c>
      <c r="AY130" s="17" t="s">
        <v>132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140</v>
      </c>
      <c r="BM130" s="229" t="s">
        <v>604</v>
      </c>
    </row>
    <row r="131" s="2" customFormat="1" ht="24.15" customHeight="1">
      <c r="A131" s="38"/>
      <c r="B131" s="39"/>
      <c r="C131" s="253" t="s">
        <v>133</v>
      </c>
      <c r="D131" s="253" t="s">
        <v>238</v>
      </c>
      <c r="E131" s="254" t="s">
        <v>605</v>
      </c>
      <c r="F131" s="255" t="s">
        <v>606</v>
      </c>
      <c r="G131" s="256" t="s">
        <v>603</v>
      </c>
      <c r="H131" s="257">
        <v>3</v>
      </c>
      <c r="I131" s="258"/>
      <c r="J131" s="259">
        <f>ROUND(I131*H131,2)</f>
        <v>0</v>
      </c>
      <c r="K131" s="255" t="s">
        <v>139</v>
      </c>
      <c r="L131" s="260"/>
      <c r="M131" s="261" t="s">
        <v>1</v>
      </c>
      <c r="N131" s="262" t="s">
        <v>41</v>
      </c>
      <c r="O131" s="91"/>
      <c r="P131" s="227">
        <f>O131*H131</f>
        <v>0</v>
      </c>
      <c r="Q131" s="227">
        <v>0.00011</v>
      </c>
      <c r="R131" s="227">
        <f>Q131*H131</f>
        <v>0.00033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182</v>
      </c>
      <c r="AT131" s="229" t="s">
        <v>238</v>
      </c>
      <c r="AU131" s="229" t="s">
        <v>86</v>
      </c>
      <c r="AY131" s="17" t="s">
        <v>132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140</v>
      </c>
      <c r="BM131" s="229" t="s">
        <v>607</v>
      </c>
    </row>
    <row r="132" s="12" customFormat="1" ht="22.8" customHeight="1">
      <c r="A132" s="12"/>
      <c r="B132" s="202"/>
      <c r="C132" s="203"/>
      <c r="D132" s="204" t="s">
        <v>75</v>
      </c>
      <c r="E132" s="216" t="s">
        <v>201</v>
      </c>
      <c r="F132" s="216" t="s">
        <v>202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P133</f>
        <v>0</v>
      </c>
      <c r="Q132" s="210"/>
      <c r="R132" s="211">
        <f>R133</f>
        <v>0</v>
      </c>
      <c r="S132" s="210"/>
      <c r="T132" s="212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84</v>
      </c>
      <c r="AT132" s="214" t="s">
        <v>75</v>
      </c>
      <c r="AU132" s="214" t="s">
        <v>84</v>
      </c>
      <c r="AY132" s="213" t="s">
        <v>132</v>
      </c>
      <c r="BK132" s="215">
        <f>BK133</f>
        <v>0</v>
      </c>
    </row>
    <row r="133" s="2" customFormat="1" ht="66.75" customHeight="1">
      <c r="A133" s="38"/>
      <c r="B133" s="39"/>
      <c r="C133" s="218" t="s">
        <v>140</v>
      </c>
      <c r="D133" s="218" t="s">
        <v>135</v>
      </c>
      <c r="E133" s="219" t="s">
        <v>203</v>
      </c>
      <c r="F133" s="220" t="s">
        <v>204</v>
      </c>
      <c r="G133" s="221" t="s">
        <v>180</v>
      </c>
      <c r="H133" s="222">
        <v>0.012999999999999999</v>
      </c>
      <c r="I133" s="223"/>
      <c r="J133" s="224">
        <f>ROUND(I133*H133,2)</f>
        <v>0</v>
      </c>
      <c r="K133" s="220" t="s">
        <v>139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140</v>
      </c>
      <c r="AT133" s="229" t="s">
        <v>135</v>
      </c>
      <c r="AU133" s="229" t="s">
        <v>86</v>
      </c>
      <c r="AY133" s="17" t="s">
        <v>132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140</v>
      </c>
      <c r="BM133" s="229" t="s">
        <v>608</v>
      </c>
    </row>
    <row r="134" s="12" customFormat="1" ht="25.92" customHeight="1">
      <c r="A134" s="12"/>
      <c r="B134" s="202"/>
      <c r="C134" s="203"/>
      <c r="D134" s="204" t="s">
        <v>75</v>
      </c>
      <c r="E134" s="205" t="s">
        <v>206</v>
      </c>
      <c r="F134" s="205" t="s">
        <v>207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P135+P197</f>
        <v>0</v>
      </c>
      <c r="Q134" s="210"/>
      <c r="R134" s="211">
        <f>R135+R197</f>
        <v>0.83348250000000002</v>
      </c>
      <c r="S134" s="210"/>
      <c r="T134" s="212">
        <f>T135+T197</f>
        <v>0.0016000000000000001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86</v>
      </c>
      <c r="AT134" s="214" t="s">
        <v>75</v>
      </c>
      <c r="AU134" s="214" t="s">
        <v>76</v>
      </c>
      <c r="AY134" s="213" t="s">
        <v>132</v>
      </c>
      <c r="BK134" s="215">
        <f>BK135+BK197</f>
        <v>0</v>
      </c>
    </row>
    <row r="135" s="12" customFormat="1" ht="22.8" customHeight="1">
      <c r="A135" s="12"/>
      <c r="B135" s="202"/>
      <c r="C135" s="203"/>
      <c r="D135" s="204" t="s">
        <v>75</v>
      </c>
      <c r="E135" s="216" t="s">
        <v>609</v>
      </c>
      <c r="F135" s="216" t="s">
        <v>610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SUM(P136:P196)</f>
        <v>0</v>
      </c>
      <c r="Q135" s="210"/>
      <c r="R135" s="211">
        <f>SUM(R136:R196)</f>
        <v>0.78148249999999997</v>
      </c>
      <c r="S135" s="210"/>
      <c r="T135" s="212">
        <f>SUM(T136:T196)</f>
        <v>0.0016000000000000001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86</v>
      </c>
      <c r="AT135" s="214" t="s">
        <v>75</v>
      </c>
      <c r="AU135" s="214" t="s">
        <v>84</v>
      </c>
      <c r="AY135" s="213" t="s">
        <v>132</v>
      </c>
      <c r="BK135" s="215">
        <f>SUM(BK136:BK196)</f>
        <v>0</v>
      </c>
    </row>
    <row r="136" s="2" customFormat="1" ht="37.8" customHeight="1">
      <c r="A136" s="38"/>
      <c r="B136" s="39"/>
      <c r="C136" s="218" t="s">
        <v>167</v>
      </c>
      <c r="D136" s="218" t="s">
        <v>135</v>
      </c>
      <c r="E136" s="219" t="s">
        <v>611</v>
      </c>
      <c r="F136" s="220" t="s">
        <v>612</v>
      </c>
      <c r="G136" s="221" t="s">
        <v>326</v>
      </c>
      <c r="H136" s="222">
        <v>50</v>
      </c>
      <c r="I136" s="223"/>
      <c r="J136" s="224">
        <f>ROUND(I136*H136,2)</f>
        <v>0</v>
      </c>
      <c r="K136" s="220" t="s">
        <v>139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213</v>
      </c>
      <c r="AT136" s="229" t="s">
        <v>135</v>
      </c>
      <c r="AU136" s="229" t="s">
        <v>86</v>
      </c>
      <c r="AY136" s="17" t="s">
        <v>132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213</v>
      </c>
      <c r="BM136" s="229" t="s">
        <v>613</v>
      </c>
    </row>
    <row r="137" s="13" customFormat="1">
      <c r="A137" s="13"/>
      <c r="B137" s="231"/>
      <c r="C137" s="232"/>
      <c r="D137" s="233" t="s">
        <v>142</v>
      </c>
      <c r="E137" s="234" t="s">
        <v>1</v>
      </c>
      <c r="F137" s="235" t="s">
        <v>614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142</v>
      </c>
      <c r="AU137" s="241" t="s">
        <v>86</v>
      </c>
      <c r="AV137" s="13" t="s">
        <v>84</v>
      </c>
      <c r="AW137" s="13" t="s">
        <v>33</v>
      </c>
      <c r="AX137" s="13" t="s">
        <v>76</v>
      </c>
      <c r="AY137" s="241" t="s">
        <v>132</v>
      </c>
    </row>
    <row r="138" s="13" customFormat="1">
      <c r="A138" s="13"/>
      <c r="B138" s="231"/>
      <c r="C138" s="232"/>
      <c r="D138" s="233" t="s">
        <v>142</v>
      </c>
      <c r="E138" s="234" t="s">
        <v>1</v>
      </c>
      <c r="F138" s="235" t="s">
        <v>164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142</v>
      </c>
      <c r="AU138" s="241" t="s">
        <v>86</v>
      </c>
      <c r="AV138" s="13" t="s">
        <v>84</v>
      </c>
      <c r="AW138" s="13" t="s">
        <v>33</v>
      </c>
      <c r="AX138" s="13" t="s">
        <v>76</v>
      </c>
      <c r="AY138" s="241" t="s">
        <v>132</v>
      </c>
    </row>
    <row r="139" s="13" customFormat="1">
      <c r="A139" s="13"/>
      <c r="B139" s="231"/>
      <c r="C139" s="232"/>
      <c r="D139" s="233" t="s">
        <v>142</v>
      </c>
      <c r="E139" s="234" t="s">
        <v>1</v>
      </c>
      <c r="F139" s="235" t="s">
        <v>615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142</v>
      </c>
      <c r="AU139" s="241" t="s">
        <v>86</v>
      </c>
      <c r="AV139" s="13" t="s">
        <v>84</v>
      </c>
      <c r="AW139" s="13" t="s">
        <v>33</v>
      </c>
      <c r="AX139" s="13" t="s">
        <v>76</v>
      </c>
      <c r="AY139" s="241" t="s">
        <v>132</v>
      </c>
    </row>
    <row r="140" s="14" customFormat="1">
      <c r="A140" s="14"/>
      <c r="B140" s="242"/>
      <c r="C140" s="243"/>
      <c r="D140" s="233" t="s">
        <v>142</v>
      </c>
      <c r="E140" s="244" t="s">
        <v>1</v>
      </c>
      <c r="F140" s="245" t="s">
        <v>534</v>
      </c>
      <c r="G140" s="243"/>
      <c r="H140" s="246">
        <v>50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142</v>
      </c>
      <c r="AU140" s="252" t="s">
        <v>86</v>
      </c>
      <c r="AV140" s="14" t="s">
        <v>86</v>
      </c>
      <c r="AW140" s="14" t="s">
        <v>33</v>
      </c>
      <c r="AX140" s="14" t="s">
        <v>84</v>
      </c>
      <c r="AY140" s="252" t="s">
        <v>132</v>
      </c>
    </row>
    <row r="141" s="2" customFormat="1" ht="24.15" customHeight="1">
      <c r="A141" s="38"/>
      <c r="B141" s="39"/>
      <c r="C141" s="253" t="s">
        <v>146</v>
      </c>
      <c r="D141" s="253" t="s">
        <v>238</v>
      </c>
      <c r="E141" s="254" t="s">
        <v>616</v>
      </c>
      <c r="F141" s="255" t="s">
        <v>617</v>
      </c>
      <c r="G141" s="256" t="s">
        <v>326</v>
      </c>
      <c r="H141" s="257">
        <v>52.5</v>
      </c>
      <c r="I141" s="258"/>
      <c r="J141" s="259">
        <f>ROUND(I141*H141,2)</f>
        <v>0</v>
      </c>
      <c r="K141" s="255" t="s">
        <v>139</v>
      </c>
      <c r="L141" s="260"/>
      <c r="M141" s="261" t="s">
        <v>1</v>
      </c>
      <c r="N141" s="262" t="s">
        <v>41</v>
      </c>
      <c r="O141" s="91"/>
      <c r="P141" s="227">
        <f>O141*H141</f>
        <v>0</v>
      </c>
      <c r="Q141" s="227">
        <v>0.00013999999999999999</v>
      </c>
      <c r="R141" s="227">
        <f>Q141*H141</f>
        <v>0.0073499999999999998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241</v>
      </c>
      <c r="AT141" s="229" t="s">
        <v>238</v>
      </c>
      <c r="AU141" s="229" t="s">
        <v>86</v>
      </c>
      <c r="AY141" s="17" t="s">
        <v>132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213</v>
      </c>
      <c r="BM141" s="229" t="s">
        <v>618</v>
      </c>
    </row>
    <row r="142" s="14" customFormat="1">
      <c r="A142" s="14"/>
      <c r="B142" s="242"/>
      <c r="C142" s="243"/>
      <c r="D142" s="233" t="s">
        <v>142</v>
      </c>
      <c r="E142" s="243"/>
      <c r="F142" s="245" t="s">
        <v>619</v>
      </c>
      <c r="G142" s="243"/>
      <c r="H142" s="246">
        <v>52.5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142</v>
      </c>
      <c r="AU142" s="252" t="s">
        <v>86</v>
      </c>
      <c r="AV142" s="14" t="s">
        <v>86</v>
      </c>
      <c r="AW142" s="14" t="s">
        <v>4</v>
      </c>
      <c r="AX142" s="14" t="s">
        <v>84</v>
      </c>
      <c r="AY142" s="252" t="s">
        <v>132</v>
      </c>
    </row>
    <row r="143" s="2" customFormat="1" ht="33" customHeight="1">
      <c r="A143" s="38"/>
      <c r="B143" s="39"/>
      <c r="C143" s="218" t="s">
        <v>177</v>
      </c>
      <c r="D143" s="218" t="s">
        <v>135</v>
      </c>
      <c r="E143" s="219" t="s">
        <v>620</v>
      </c>
      <c r="F143" s="220" t="s">
        <v>621</v>
      </c>
      <c r="G143" s="221" t="s">
        <v>326</v>
      </c>
      <c r="H143" s="222">
        <v>30</v>
      </c>
      <c r="I143" s="223"/>
      <c r="J143" s="224">
        <f>ROUND(I143*H143,2)</f>
        <v>0</v>
      </c>
      <c r="K143" s="220" t="s">
        <v>139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213</v>
      </c>
      <c r="AT143" s="229" t="s">
        <v>135</v>
      </c>
      <c r="AU143" s="229" t="s">
        <v>86</v>
      </c>
      <c r="AY143" s="17" t="s">
        <v>132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213</v>
      </c>
      <c r="BM143" s="229" t="s">
        <v>622</v>
      </c>
    </row>
    <row r="144" s="13" customFormat="1">
      <c r="A144" s="13"/>
      <c r="B144" s="231"/>
      <c r="C144" s="232"/>
      <c r="D144" s="233" t="s">
        <v>142</v>
      </c>
      <c r="E144" s="234" t="s">
        <v>1</v>
      </c>
      <c r="F144" s="235" t="s">
        <v>614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142</v>
      </c>
      <c r="AU144" s="241" t="s">
        <v>86</v>
      </c>
      <c r="AV144" s="13" t="s">
        <v>84</v>
      </c>
      <c r="AW144" s="13" t="s">
        <v>33</v>
      </c>
      <c r="AX144" s="13" t="s">
        <v>76</v>
      </c>
      <c r="AY144" s="241" t="s">
        <v>132</v>
      </c>
    </row>
    <row r="145" s="13" customFormat="1">
      <c r="A145" s="13"/>
      <c r="B145" s="231"/>
      <c r="C145" s="232"/>
      <c r="D145" s="233" t="s">
        <v>142</v>
      </c>
      <c r="E145" s="234" t="s">
        <v>1</v>
      </c>
      <c r="F145" s="235" t="s">
        <v>164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142</v>
      </c>
      <c r="AU145" s="241" t="s">
        <v>86</v>
      </c>
      <c r="AV145" s="13" t="s">
        <v>84</v>
      </c>
      <c r="AW145" s="13" t="s">
        <v>33</v>
      </c>
      <c r="AX145" s="13" t="s">
        <v>76</v>
      </c>
      <c r="AY145" s="241" t="s">
        <v>132</v>
      </c>
    </row>
    <row r="146" s="13" customFormat="1">
      <c r="A146" s="13"/>
      <c r="B146" s="231"/>
      <c r="C146" s="232"/>
      <c r="D146" s="233" t="s">
        <v>142</v>
      </c>
      <c r="E146" s="234" t="s">
        <v>1</v>
      </c>
      <c r="F146" s="235" t="s">
        <v>615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142</v>
      </c>
      <c r="AU146" s="241" t="s">
        <v>86</v>
      </c>
      <c r="AV146" s="13" t="s">
        <v>84</v>
      </c>
      <c r="AW146" s="13" t="s">
        <v>33</v>
      </c>
      <c r="AX146" s="13" t="s">
        <v>76</v>
      </c>
      <c r="AY146" s="241" t="s">
        <v>132</v>
      </c>
    </row>
    <row r="147" s="14" customFormat="1">
      <c r="A147" s="14"/>
      <c r="B147" s="242"/>
      <c r="C147" s="243"/>
      <c r="D147" s="233" t="s">
        <v>142</v>
      </c>
      <c r="E147" s="244" t="s">
        <v>1</v>
      </c>
      <c r="F147" s="245" t="s">
        <v>301</v>
      </c>
      <c r="G147" s="243"/>
      <c r="H147" s="246">
        <v>30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142</v>
      </c>
      <c r="AU147" s="252" t="s">
        <v>86</v>
      </c>
      <c r="AV147" s="14" t="s">
        <v>86</v>
      </c>
      <c r="AW147" s="14" t="s">
        <v>33</v>
      </c>
      <c r="AX147" s="14" t="s">
        <v>84</v>
      </c>
      <c r="AY147" s="252" t="s">
        <v>132</v>
      </c>
    </row>
    <row r="148" s="2" customFormat="1" ht="24.15" customHeight="1">
      <c r="A148" s="38"/>
      <c r="B148" s="39"/>
      <c r="C148" s="253" t="s">
        <v>182</v>
      </c>
      <c r="D148" s="253" t="s">
        <v>238</v>
      </c>
      <c r="E148" s="254" t="s">
        <v>623</v>
      </c>
      <c r="F148" s="255" t="s">
        <v>624</v>
      </c>
      <c r="G148" s="256" t="s">
        <v>326</v>
      </c>
      <c r="H148" s="257">
        <v>31.5</v>
      </c>
      <c r="I148" s="258"/>
      <c r="J148" s="259">
        <f>ROUND(I148*H148,2)</f>
        <v>0</v>
      </c>
      <c r="K148" s="255" t="s">
        <v>139</v>
      </c>
      <c r="L148" s="260"/>
      <c r="M148" s="261" t="s">
        <v>1</v>
      </c>
      <c r="N148" s="262" t="s">
        <v>41</v>
      </c>
      <c r="O148" s="91"/>
      <c r="P148" s="227">
        <f>O148*H148</f>
        <v>0</v>
      </c>
      <c r="Q148" s="227">
        <v>0.00019000000000000001</v>
      </c>
      <c r="R148" s="227">
        <f>Q148*H148</f>
        <v>0.0059850000000000007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241</v>
      </c>
      <c r="AT148" s="229" t="s">
        <v>238</v>
      </c>
      <c r="AU148" s="229" t="s">
        <v>86</v>
      </c>
      <c r="AY148" s="17" t="s">
        <v>132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213</v>
      </c>
      <c r="BM148" s="229" t="s">
        <v>625</v>
      </c>
    </row>
    <row r="149" s="14" customFormat="1">
      <c r="A149" s="14"/>
      <c r="B149" s="242"/>
      <c r="C149" s="243"/>
      <c r="D149" s="233" t="s">
        <v>142</v>
      </c>
      <c r="E149" s="243"/>
      <c r="F149" s="245" t="s">
        <v>626</v>
      </c>
      <c r="G149" s="243"/>
      <c r="H149" s="246">
        <v>31.5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142</v>
      </c>
      <c r="AU149" s="252" t="s">
        <v>86</v>
      </c>
      <c r="AV149" s="14" t="s">
        <v>86</v>
      </c>
      <c r="AW149" s="14" t="s">
        <v>4</v>
      </c>
      <c r="AX149" s="14" t="s">
        <v>84</v>
      </c>
      <c r="AY149" s="252" t="s">
        <v>132</v>
      </c>
    </row>
    <row r="150" s="2" customFormat="1" ht="49.05" customHeight="1">
      <c r="A150" s="38"/>
      <c r="B150" s="39"/>
      <c r="C150" s="218" t="s">
        <v>157</v>
      </c>
      <c r="D150" s="218" t="s">
        <v>135</v>
      </c>
      <c r="E150" s="219" t="s">
        <v>627</v>
      </c>
      <c r="F150" s="220" t="s">
        <v>628</v>
      </c>
      <c r="G150" s="221" t="s">
        <v>326</v>
      </c>
      <c r="H150" s="222">
        <v>120</v>
      </c>
      <c r="I150" s="223"/>
      <c r="J150" s="224">
        <f>ROUND(I150*H150,2)</f>
        <v>0</v>
      </c>
      <c r="K150" s="220" t="s">
        <v>139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213</v>
      </c>
      <c r="AT150" s="229" t="s">
        <v>135</v>
      </c>
      <c r="AU150" s="229" t="s">
        <v>86</v>
      </c>
      <c r="AY150" s="17" t="s">
        <v>132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213</v>
      </c>
      <c r="BM150" s="229" t="s">
        <v>629</v>
      </c>
    </row>
    <row r="151" s="13" customFormat="1">
      <c r="A151" s="13"/>
      <c r="B151" s="231"/>
      <c r="C151" s="232"/>
      <c r="D151" s="233" t="s">
        <v>142</v>
      </c>
      <c r="E151" s="234" t="s">
        <v>1</v>
      </c>
      <c r="F151" s="235" t="s">
        <v>614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142</v>
      </c>
      <c r="AU151" s="241" t="s">
        <v>86</v>
      </c>
      <c r="AV151" s="13" t="s">
        <v>84</v>
      </c>
      <c r="AW151" s="13" t="s">
        <v>33</v>
      </c>
      <c r="AX151" s="13" t="s">
        <v>76</v>
      </c>
      <c r="AY151" s="241" t="s">
        <v>132</v>
      </c>
    </row>
    <row r="152" s="13" customFormat="1">
      <c r="A152" s="13"/>
      <c r="B152" s="231"/>
      <c r="C152" s="232"/>
      <c r="D152" s="233" t="s">
        <v>142</v>
      </c>
      <c r="E152" s="234" t="s">
        <v>1</v>
      </c>
      <c r="F152" s="235" t="s">
        <v>164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142</v>
      </c>
      <c r="AU152" s="241" t="s">
        <v>86</v>
      </c>
      <c r="AV152" s="13" t="s">
        <v>84</v>
      </c>
      <c r="AW152" s="13" t="s">
        <v>33</v>
      </c>
      <c r="AX152" s="13" t="s">
        <v>76</v>
      </c>
      <c r="AY152" s="241" t="s">
        <v>132</v>
      </c>
    </row>
    <row r="153" s="13" customFormat="1">
      <c r="A153" s="13"/>
      <c r="B153" s="231"/>
      <c r="C153" s="232"/>
      <c r="D153" s="233" t="s">
        <v>142</v>
      </c>
      <c r="E153" s="234" t="s">
        <v>1</v>
      </c>
      <c r="F153" s="235" t="s">
        <v>615</v>
      </c>
      <c r="G153" s="232"/>
      <c r="H153" s="234" t="s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142</v>
      </c>
      <c r="AU153" s="241" t="s">
        <v>86</v>
      </c>
      <c r="AV153" s="13" t="s">
        <v>84</v>
      </c>
      <c r="AW153" s="13" t="s">
        <v>33</v>
      </c>
      <c r="AX153" s="13" t="s">
        <v>76</v>
      </c>
      <c r="AY153" s="241" t="s">
        <v>132</v>
      </c>
    </row>
    <row r="154" s="14" customFormat="1">
      <c r="A154" s="14"/>
      <c r="B154" s="242"/>
      <c r="C154" s="243"/>
      <c r="D154" s="233" t="s">
        <v>142</v>
      </c>
      <c r="E154" s="244" t="s">
        <v>1</v>
      </c>
      <c r="F154" s="245" t="s">
        <v>630</v>
      </c>
      <c r="G154" s="243"/>
      <c r="H154" s="246">
        <v>120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142</v>
      </c>
      <c r="AU154" s="252" t="s">
        <v>86</v>
      </c>
      <c r="AV154" s="14" t="s">
        <v>86</v>
      </c>
      <c r="AW154" s="14" t="s">
        <v>33</v>
      </c>
      <c r="AX154" s="14" t="s">
        <v>84</v>
      </c>
      <c r="AY154" s="252" t="s">
        <v>132</v>
      </c>
    </row>
    <row r="155" s="2" customFormat="1" ht="24.15" customHeight="1">
      <c r="A155" s="38"/>
      <c r="B155" s="39"/>
      <c r="C155" s="253" t="s">
        <v>189</v>
      </c>
      <c r="D155" s="253" t="s">
        <v>238</v>
      </c>
      <c r="E155" s="254" t="s">
        <v>631</v>
      </c>
      <c r="F155" s="255" t="s">
        <v>632</v>
      </c>
      <c r="G155" s="256" t="s">
        <v>326</v>
      </c>
      <c r="H155" s="257">
        <v>138</v>
      </c>
      <c r="I155" s="258"/>
      <c r="J155" s="259">
        <f>ROUND(I155*H155,2)</f>
        <v>0</v>
      </c>
      <c r="K155" s="255" t="s">
        <v>139</v>
      </c>
      <c r="L155" s="260"/>
      <c r="M155" s="261" t="s">
        <v>1</v>
      </c>
      <c r="N155" s="262" t="s">
        <v>41</v>
      </c>
      <c r="O155" s="91"/>
      <c r="P155" s="227">
        <f>O155*H155</f>
        <v>0</v>
      </c>
      <c r="Q155" s="227">
        <v>0.00017000000000000001</v>
      </c>
      <c r="R155" s="227">
        <f>Q155*H155</f>
        <v>0.023460000000000002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241</v>
      </c>
      <c r="AT155" s="229" t="s">
        <v>238</v>
      </c>
      <c r="AU155" s="229" t="s">
        <v>86</v>
      </c>
      <c r="AY155" s="17" t="s">
        <v>132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213</v>
      </c>
      <c r="BM155" s="229" t="s">
        <v>633</v>
      </c>
    </row>
    <row r="156" s="14" customFormat="1">
      <c r="A156" s="14"/>
      <c r="B156" s="242"/>
      <c r="C156" s="243"/>
      <c r="D156" s="233" t="s">
        <v>142</v>
      </c>
      <c r="E156" s="243"/>
      <c r="F156" s="245" t="s">
        <v>634</v>
      </c>
      <c r="G156" s="243"/>
      <c r="H156" s="246">
        <v>138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142</v>
      </c>
      <c r="AU156" s="252" t="s">
        <v>86</v>
      </c>
      <c r="AV156" s="14" t="s">
        <v>86</v>
      </c>
      <c r="AW156" s="14" t="s">
        <v>4</v>
      </c>
      <c r="AX156" s="14" t="s">
        <v>84</v>
      </c>
      <c r="AY156" s="252" t="s">
        <v>132</v>
      </c>
    </row>
    <row r="157" s="2" customFormat="1" ht="49.05" customHeight="1">
      <c r="A157" s="38"/>
      <c r="B157" s="39"/>
      <c r="C157" s="218" t="s">
        <v>197</v>
      </c>
      <c r="D157" s="218" t="s">
        <v>135</v>
      </c>
      <c r="E157" s="219" t="s">
        <v>635</v>
      </c>
      <c r="F157" s="220" t="s">
        <v>636</v>
      </c>
      <c r="G157" s="221" t="s">
        <v>138</v>
      </c>
      <c r="H157" s="222">
        <v>1</v>
      </c>
      <c r="I157" s="223"/>
      <c r="J157" s="224">
        <f>ROUND(I157*H157,2)</f>
        <v>0</v>
      </c>
      <c r="K157" s="220" t="s">
        <v>139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213</v>
      </c>
      <c r="AT157" s="229" t="s">
        <v>135</v>
      </c>
      <c r="AU157" s="229" t="s">
        <v>86</v>
      </c>
      <c r="AY157" s="17" t="s">
        <v>132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213</v>
      </c>
      <c r="BM157" s="229" t="s">
        <v>637</v>
      </c>
    </row>
    <row r="158" s="13" customFormat="1">
      <c r="A158" s="13"/>
      <c r="B158" s="231"/>
      <c r="C158" s="232"/>
      <c r="D158" s="233" t="s">
        <v>142</v>
      </c>
      <c r="E158" s="234" t="s">
        <v>1</v>
      </c>
      <c r="F158" s="235" t="s">
        <v>614</v>
      </c>
      <c r="G158" s="232"/>
      <c r="H158" s="234" t="s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142</v>
      </c>
      <c r="AU158" s="241" t="s">
        <v>86</v>
      </c>
      <c r="AV158" s="13" t="s">
        <v>84</v>
      </c>
      <c r="AW158" s="13" t="s">
        <v>33</v>
      </c>
      <c r="AX158" s="13" t="s">
        <v>76</v>
      </c>
      <c r="AY158" s="241" t="s">
        <v>132</v>
      </c>
    </row>
    <row r="159" s="13" customFormat="1">
      <c r="A159" s="13"/>
      <c r="B159" s="231"/>
      <c r="C159" s="232"/>
      <c r="D159" s="233" t="s">
        <v>142</v>
      </c>
      <c r="E159" s="234" t="s">
        <v>1</v>
      </c>
      <c r="F159" s="235" t="s">
        <v>164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142</v>
      </c>
      <c r="AU159" s="241" t="s">
        <v>86</v>
      </c>
      <c r="AV159" s="13" t="s">
        <v>84</v>
      </c>
      <c r="AW159" s="13" t="s">
        <v>33</v>
      </c>
      <c r="AX159" s="13" t="s">
        <v>76</v>
      </c>
      <c r="AY159" s="241" t="s">
        <v>132</v>
      </c>
    </row>
    <row r="160" s="13" customFormat="1">
      <c r="A160" s="13"/>
      <c r="B160" s="231"/>
      <c r="C160" s="232"/>
      <c r="D160" s="233" t="s">
        <v>142</v>
      </c>
      <c r="E160" s="234" t="s">
        <v>1</v>
      </c>
      <c r="F160" s="235" t="s">
        <v>615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142</v>
      </c>
      <c r="AU160" s="241" t="s">
        <v>86</v>
      </c>
      <c r="AV160" s="13" t="s">
        <v>84</v>
      </c>
      <c r="AW160" s="13" t="s">
        <v>33</v>
      </c>
      <c r="AX160" s="13" t="s">
        <v>76</v>
      </c>
      <c r="AY160" s="241" t="s">
        <v>132</v>
      </c>
    </row>
    <row r="161" s="14" customFormat="1">
      <c r="A161" s="14"/>
      <c r="B161" s="242"/>
      <c r="C161" s="243"/>
      <c r="D161" s="233" t="s">
        <v>142</v>
      </c>
      <c r="E161" s="244" t="s">
        <v>1</v>
      </c>
      <c r="F161" s="245" t="s">
        <v>84</v>
      </c>
      <c r="G161" s="243"/>
      <c r="H161" s="246">
        <v>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142</v>
      </c>
      <c r="AU161" s="252" t="s">
        <v>86</v>
      </c>
      <c r="AV161" s="14" t="s">
        <v>86</v>
      </c>
      <c r="AW161" s="14" t="s">
        <v>33</v>
      </c>
      <c r="AX161" s="14" t="s">
        <v>84</v>
      </c>
      <c r="AY161" s="252" t="s">
        <v>132</v>
      </c>
    </row>
    <row r="162" s="2" customFormat="1" ht="16.5" customHeight="1">
      <c r="A162" s="38"/>
      <c r="B162" s="39"/>
      <c r="C162" s="253" t="s">
        <v>8</v>
      </c>
      <c r="D162" s="253" t="s">
        <v>238</v>
      </c>
      <c r="E162" s="254" t="s">
        <v>638</v>
      </c>
      <c r="F162" s="255" t="s">
        <v>639</v>
      </c>
      <c r="G162" s="256" t="s">
        <v>138</v>
      </c>
      <c r="H162" s="257">
        <v>1</v>
      </c>
      <c r="I162" s="258"/>
      <c r="J162" s="259">
        <f>ROUND(I162*H162,2)</f>
        <v>0</v>
      </c>
      <c r="K162" s="255" t="s">
        <v>380</v>
      </c>
      <c r="L162" s="260"/>
      <c r="M162" s="261" t="s">
        <v>1</v>
      </c>
      <c r="N162" s="262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241</v>
      </c>
      <c r="AT162" s="229" t="s">
        <v>238</v>
      </c>
      <c r="AU162" s="229" t="s">
        <v>86</v>
      </c>
      <c r="AY162" s="17" t="s">
        <v>132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213</v>
      </c>
      <c r="BM162" s="229" t="s">
        <v>640</v>
      </c>
    </row>
    <row r="163" s="2" customFormat="1" ht="24.15" customHeight="1">
      <c r="A163" s="38"/>
      <c r="B163" s="39"/>
      <c r="C163" s="218" t="s">
        <v>210</v>
      </c>
      <c r="D163" s="218" t="s">
        <v>135</v>
      </c>
      <c r="E163" s="219" t="s">
        <v>641</v>
      </c>
      <c r="F163" s="220" t="s">
        <v>642</v>
      </c>
      <c r="G163" s="221" t="s">
        <v>138</v>
      </c>
      <c r="H163" s="222">
        <v>1</v>
      </c>
      <c r="I163" s="223"/>
      <c r="J163" s="224">
        <f>ROUND(I163*H163,2)</f>
        <v>0</v>
      </c>
      <c r="K163" s="220" t="s">
        <v>139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213</v>
      </c>
      <c r="AT163" s="229" t="s">
        <v>135</v>
      </c>
      <c r="AU163" s="229" t="s">
        <v>86</v>
      </c>
      <c r="AY163" s="17" t="s">
        <v>132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213</v>
      </c>
      <c r="BM163" s="229" t="s">
        <v>643</v>
      </c>
    </row>
    <row r="164" s="13" customFormat="1">
      <c r="A164" s="13"/>
      <c r="B164" s="231"/>
      <c r="C164" s="232"/>
      <c r="D164" s="233" t="s">
        <v>142</v>
      </c>
      <c r="E164" s="234" t="s">
        <v>1</v>
      </c>
      <c r="F164" s="235" t="s">
        <v>615</v>
      </c>
      <c r="G164" s="232"/>
      <c r="H164" s="234" t="s">
        <v>1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142</v>
      </c>
      <c r="AU164" s="241" t="s">
        <v>86</v>
      </c>
      <c r="AV164" s="13" t="s">
        <v>84</v>
      </c>
      <c r="AW164" s="13" t="s">
        <v>33</v>
      </c>
      <c r="AX164" s="13" t="s">
        <v>76</v>
      </c>
      <c r="AY164" s="241" t="s">
        <v>132</v>
      </c>
    </row>
    <row r="165" s="14" customFormat="1">
      <c r="A165" s="14"/>
      <c r="B165" s="242"/>
      <c r="C165" s="243"/>
      <c r="D165" s="233" t="s">
        <v>142</v>
      </c>
      <c r="E165" s="244" t="s">
        <v>1</v>
      </c>
      <c r="F165" s="245" t="s">
        <v>84</v>
      </c>
      <c r="G165" s="243"/>
      <c r="H165" s="246">
        <v>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142</v>
      </c>
      <c r="AU165" s="252" t="s">
        <v>86</v>
      </c>
      <c r="AV165" s="14" t="s">
        <v>86</v>
      </c>
      <c r="AW165" s="14" t="s">
        <v>33</v>
      </c>
      <c r="AX165" s="14" t="s">
        <v>84</v>
      </c>
      <c r="AY165" s="252" t="s">
        <v>132</v>
      </c>
    </row>
    <row r="166" s="2" customFormat="1" ht="16.5" customHeight="1">
      <c r="A166" s="38"/>
      <c r="B166" s="39"/>
      <c r="C166" s="253" t="s">
        <v>216</v>
      </c>
      <c r="D166" s="253" t="s">
        <v>238</v>
      </c>
      <c r="E166" s="254" t="s">
        <v>644</v>
      </c>
      <c r="F166" s="255" t="s">
        <v>645</v>
      </c>
      <c r="G166" s="256" t="s">
        <v>138</v>
      </c>
      <c r="H166" s="257">
        <v>1</v>
      </c>
      <c r="I166" s="258"/>
      <c r="J166" s="259">
        <f>ROUND(I166*H166,2)</f>
        <v>0</v>
      </c>
      <c r="K166" s="255" t="s">
        <v>139</v>
      </c>
      <c r="L166" s="260"/>
      <c r="M166" s="261" t="s">
        <v>1</v>
      </c>
      <c r="N166" s="262" t="s">
        <v>41</v>
      </c>
      <c r="O166" s="91"/>
      <c r="P166" s="227">
        <f>O166*H166</f>
        <v>0</v>
      </c>
      <c r="Q166" s="227">
        <v>0.00040000000000000002</v>
      </c>
      <c r="R166" s="227">
        <f>Q166*H166</f>
        <v>0.00040000000000000002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241</v>
      </c>
      <c r="AT166" s="229" t="s">
        <v>238</v>
      </c>
      <c r="AU166" s="229" t="s">
        <v>86</v>
      </c>
      <c r="AY166" s="17" t="s">
        <v>132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213</v>
      </c>
      <c r="BM166" s="229" t="s">
        <v>646</v>
      </c>
    </row>
    <row r="167" s="2" customFormat="1">
      <c r="A167" s="38"/>
      <c r="B167" s="39"/>
      <c r="C167" s="40"/>
      <c r="D167" s="233" t="s">
        <v>252</v>
      </c>
      <c r="E167" s="40"/>
      <c r="F167" s="263" t="s">
        <v>647</v>
      </c>
      <c r="G167" s="40"/>
      <c r="H167" s="40"/>
      <c r="I167" s="264"/>
      <c r="J167" s="40"/>
      <c r="K167" s="40"/>
      <c r="L167" s="44"/>
      <c r="M167" s="265"/>
      <c r="N167" s="266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252</v>
      </c>
      <c r="AU167" s="17" t="s">
        <v>86</v>
      </c>
    </row>
    <row r="168" s="2" customFormat="1" ht="49.05" customHeight="1">
      <c r="A168" s="38"/>
      <c r="B168" s="39"/>
      <c r="C168" s="218" t="s">
        <v>221</v>
      </c>
      <c r="D168" s="218" t="s">
        <v>135</v>
      </c>
      <c r="E168" s="219" t="s">
        <v>648</v>
      </c>
      <c r="F168" s="220" t="s">
        <v>649</v>
      </c>
      <c r="G168" s="221" t="s">
        <v>138</v>
      </c>
      <c r="H168" s="222">
        <v>2</v>
      </c>
      <c r="I168" s="223"/>
      <c r="J168" s="224">
        <f>ROUND(I168*H168,2)</f>
        <v>0</v>
      </c>
      <c r="K168" s="220" t="s">
        <v>139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0.00080000000000000004</v>
      </c>
      <c r="T168" s="228">
        <f>S168*H168</f>
        <v>0.0016000000000000001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213</v>
      </c>
      <c r="AT168" s="229" t="s">
        <v>135</v>
      </c>
      <c r="AU168" s="229" t="s">
        <v>86</v>
      </c>
      <c r="AY168" s="17" t="s">
        <v>132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213</v>
      </c>
      <c r="BM168" s="229" t="s">
        <v>650</v>
      </c>
    </row>
    <row r="169" s="13" customFormat="1">
      <c r="A169" s="13"/>
      <c r="B169" s="231"/>
      <c r="C169" s="232"/>
      <c r="D169" s="233" t="s">
        <v>142</v>
      </c>
      <c r="E169" s="234" t="s">
        <v>1</v>
      </c>
      <c r="F169" s="235" t="s">
        <v>651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142</v>
      </c>
      <c r="AU169" s="241" t="s">
        <v>86</v>
      </c>
      <c r="AV169" s="13" t="s">
        <v>84</v>
      </c>
      <c r="AW169" s="13" t="s">
        <v>33</v>
      </c>
      <c r="AX169" s="13" t="s">
        <v>76</v>
      </c>
      <c r="AY169" s="241" t="s">
        <v>132</v>
      </c>
    </row>
    <row r="170" s="14" customFormat="1">
      <c r="A170" s="14"/>
      <c r="B170" s="242"/>
      <c r="C170" s="243"/>
      <c r="D170" s="233" t="s">
        <v>142</v>
      </c>
      <c r="E170" s="244" t="s">
        <v>1</v>
      </c>
      <c r="F170" s="245" t="s">
        <v>86</v>
      </c>
      <c r="G170" s="243"/>
      <c r="H170" s="246">
        <v>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142</v>
      </c>
      <c r="AU170" s="252" t="s">
        <v>86</v>
      </c>
      <c r="AV170" s="14" t="s">
        <v>86</v>
      </c>
      <c r="AW170" s="14" t="s">
        <v>33</v>
      </c>
      <c r="AX170" s="14" t="s">
        <v>84</v>
      </c>
      <c r="AY170" s="252" t="s">
        <v>132</v>
      </c>
    </row>
    <row r="171" s="2" customFormat="1" ht="44.25" customHeight="1">
      <c r="A171" s="38"/>
      <c r="B171" s="39"/>
      <c r="C171" s="218" t="s">
        <v>213</v>
      </c>
      <c r="D171" s="218" t="s">
        <v>135</v>
      </c>
      <c r="E171" s="219" t="s">
        <v>652</v>
      </c>
      <c r="F171" s="220" t="s">
        <v>653</v>
      </c>
      <c r="G171" s="221" t="s">
        <v>138</v>
      </c>
      <c r="H171" s="222">
        <v>2</v>
      </c>
      <c r="I171" s="223"/>
      <c r="J171" s="224">
        <f>ROUND(I171*H171,2)</f>
        <v>0</v>
      </c>
      <c r="K171" s="220" t="s">
        <v>139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213</v>
      </c>
      <c r="AT171" s="229" t="s">
        <v>135</v>
      </c>
      <c r="AU171" s="229" t="s">
        <v>86</v>
      </c>
      <c r="AY171" s="17" t="s">
        <v>132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213</v>
      </c>
      <c r="BM171" s="229" t="s">
        <v>654</v>
      </c>
    </row>
    <row r="172" s="13" customFormat="1">
      <c r="A172" s="13"/>
      <c r="B172" s="231"/>
      <c r="C172" s="232"/>
      <c r="D172" s="233" t="s">
        <v>142</v>
      </c>
      <c r="E172" s="234" t="s">
        <v>1</v>
      </c>
      <c r="F172" s="235" t="s">
        <v>651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142</v>
      </c>
      <c r="AU172" s="241" t="s">
        <v>86</v>
      </c>
      <c r="AV172" s="13" t="s">
        <v>84</v>
      </c>
      <c r="AW172" s="13" t="s">
        <v>33</v>
      </c>
      <c r="AX172" s="13" t="s">
        <v>76</v>
      </c>
      <c r="AY172" s="241" t="s">
        <v>132</v>
      </c>
    </row>
    <row r="173" s="14" customFormat="1">
      <c r="A173" s="14"/>
      <c r="B173" s="242"/>
      <c r="C173" s="243"/>
      <c r="D173" s="233" t="s">
        <v>142</v>
      </c>
      <c r="E173" s="244" t="s">
        <v>1</v>
      </c>
      <c r="F173" s="245" t="s">
        <v>86</v>
      </c>
      <c r="G173" s="243"/>
      <c r="H173" s="246">
        <v>2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142</v>
      </c>
      <c r="AU173" s="252" t="s">
        <v>86</v>
      </c>
      <c r="AV173" s="14" t="s">
        <v>86</v>
      </c>
      <c r="AW173" s="14" t="s">
        <v>33</v>
      </c>
      <c r="AX173" s="14" t="s">
        <v>84</v>
      </c>
      <c r="AY173" s="252" t="s">
        <v>132</v>
      </c>
    </row>
    <row r="174" s="2" customFormat="1" ht="24.15" customHeight="1">
      <c r="A174" s="38"/>
      <c r="B174" s="39"/>
      <c r="C174" s="253" t="s">
        <v>232</v>
      </c>
      <c r="D174" s="253" t="s">
        <v>238</v>
      </c>
      <c r="E174" s="254" t="s">
        <v>655</v>
      </c>
      <c r="F174" s="255" t="s">
        <v>656</v>
      </c>
      <c r="G174" s="256" t="s">
        <v>138</v>
      </c>
      <c r="H174" s="257">
        <v>2</v>
      </c>
      <c r="I174" s="258"/>
      <c r="J174" s="259">
        <f>ROUND(I174*H174,2)</f>
        <v>0</v>
      </c>
      <c r="K174" s="255" t="s">
        <v>139</v>
      </c>
      <c r="L174" s="260"/>
      <c r="M174" s="261" t="s">
        <v>1</v>
      </c>
      <c r="N174" s="262" t="s">
        <v>41</v>
      </c>
      <c r="O174" s="91"/>
      <c r="P174" s="227">
        <f>O174*H174</f>
        <v>0</v>
      </c>
      <c r="Q174" s="227">
        <v>0.00048000000000000001</v>
      </c>
      <c r="R174" s="227">
        <f>Q174*H174</f>
        <v>0.00096000000000000002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241</v>
      </c>
      <c r="AT174" s="229" t="s">
        <v>238</v>
      </c>
      <c r="AU174" s="229" t="s">
        <v>86</v>
      </c>
      <c r="AY174" s="17" t="s">
        <v>132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213</v>
      </c>
      <c r="BM174" s="229" t="s">
        <v>657</v>
      </c>
    </row>
    <row r="175" s="2" customFormat="1" ht="33" customHeight="1">
      <c r="A175" s="38"/>
      <c r="B175" s="39"/>
      <c r="C175" s="218" t="s">
        <v>237</v>
      </c>
      <c r="D175" s="218" t="s">
        <v>135</v>
      </c>
      <c r="E175" s="219" t="s">
        <v>658</v>
      </c>
      <c r="F175" s="220" t="s">
        <v>659</v>
      </c>
      <c r="G175" s="221" t="s">
        <v>326</v>
      </c>
      <c r="H175" s="222">
        <v>190</v>
      </c>
      <c r="I175" s="223"/>
      <c r="J175" s="224">
        <f>ROUND(I175*H175,2)</f>
        <v>0</v>
      </c>
      <c r="K175" s="220" t="s">
        <v>139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213</v>
      </c>
      <c r="AT175" s="229" t="s">
        <v>135</v>
      </c>
      <c r="AU175" s="229" t="s">
        <v>86</v>
      </c>
      <c r="AY175" s="17" t="s">
        <v>132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213</v>
      </c>
      <c r="BM175" s="229" t="s">
        <v>660</v>
      </c>
    </row>
    <row r="176" s="13" customFormat="1">
      <c r="A176" s="13"/>
      <c r="B176" s="231"/>
      <c r="C176" s="232"/>
      <c r="D176" s="233" t="s">
        <v>142</v>
      </c>
      <c r="E176" s="234" t="s">
        <v>1</v>
      </c>
      <c r="F176" s="235" t="s">
        <v>615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142</v>
      </c>
      <c r="AU176" s="241" t="s">
        <v>86</v>
      </c>
      <c r="AV176" s="13" t="s">
        <v>84</v>
      </c>
      <c r="AW176" s="13" t="s">
        <v>33</v>
      </c>
      <c r="AX176" s="13" t="s">
        <v>76</v>
      </c>
      <c r="AY176" s="241" t="s">
        <v>132</v>
      </c>
    </row>
    <row r="177" s="13" customFormat="1">
      <c r="A177" s="13"/>
      <c r="B177" s="231"/>
      <c r="C177" s="232"/>
      <c r="D177" s="233" t="s">
        <v>142</v>
      </c>
      <c r="E177" s="234" t="s">
        <v>1</v>
      </c>
      <c r="F177" s="235" t="s">
        <v>164</v>
      </c>
      <c r="G177" s="232"/>
      <c r="H177" s="234" t="s">
        <v>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142</v>
      </c>
      <c r="AU177" s="241" t="s">
        <v>86</v>
      </c>
      <c r="AV177" s="13" t="s">
        <v>84</v>
      </c>
      <c r="AW177" s="13" t="s">
        <v>33</v>
      </c>
      <c r="AX177" s="13" t="s">
        <v>76</v>
      </c>
      <c r="AY177" s="241" t="s">
        <v>132</v>
      </c>
    </row>
    <row r="178" s="14" customFormat="1">
      <c r="A178" s="14"/>
      <c r="B178" s="242"/>
      <c r="C178" s="243"/>
      <c r="D178" s="233" t="s">
        <v>142</v>
      </c>
      <c r="E178" s="244" t="s">
        <v>1</v>
      </c>
      <c r="F178" s="245" t="s">
        <v>661</v>
      </c>
      <c r="G178" s="243"/>
      <c r="H178" s="246">
        <v>190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142</v>
      </c>
      <c r="AU178" s="252" t="s">
        <v>86</v>
      </c>
      <c r="AV178" s="14" t="s">
        <v>86</v>
      </c>
      <c r="AW178" s="14" t="s">
        <v>33</v>
      </c>
      <c r="AX178" s="14" t="s">
        <v>84</v>
      </c>
      <c r="AY178" s="252" t="s">
        <v>132</v>
      </c>
    </row>
    <row r="179" s="2" customFormat="1" ht="16.5" customHeight="1">
      <c r="A179" s="38"/>
      <c r="B179" s="39"/>
      <c r="C179" s="253" t="s">
        <v>243</v>
      </c>
      <c r="D179" s="253" t="s">
        <v>238</v>
      </c>
      <c r="E179" s="254" t="s">
        <v>662</v>
      </c>
      <c r="F179" s="255" t="s">
        <v>663</v>
      </c>
      <c r="G179" s="256" t="s">
        <v>326</v>
      </c>
      <c r="H179" s="257">
        <v>156.97499999999999</v>
      </c>
      <c r="I179" s="258"/>
      <c r="J179" s="259">
        <f>ROUND(I179*H179,2)</f>
        <v>0</v>
      </c>
      <c r="K179" s="255" t="s">
        <v>139</v>
      </c>
      <c r="L179" s="260"/>
      <c r="M179" s="261" t="s">
        <v>1</v>
      </c>
      <c r="N179" s="262" t="s">
        <v>41</v>
      </c>
      <c r="O179" s="91"/>
      <c r="P179" s="227">
        <f>O179*H179</f>
        <v>0</v>
      </c>
      <c r="Q179" s="227">
        <v>0.0044999999999999997</v>
      </c>
      <c r="R179" s="227">
        <f>Q179*H179</f>
        <v>0.70638749999999995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241</v>
      </c>
      <c r="AT179" s="229" t="s">
        <v>238</v>
      </c>
      <c r="AU179" s="229" t="s">
        <v>86</v>
      </c>
      <c r="AY179" s="17" t="s">
        <v>132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213</v>
      </c>
      <c r="BM179" s="229" t="s">
        <v>664</v>
      </c>
    </row>
    <row r="180" s="13" customFormat="1">
      <c r="A180" s="13"/>
      <c r="B180" s="231"/>
      <c r="C180" s="232"/>
      <c r="D180" s="233" t="s">
        <v>142</v>
      </c>
      <c r="E180" s="234" t="s">
        <v>1</v>
      </c>
      <c r="F180" s="235" t="s">
        <v>665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142</v>
      </c>
      <c r="AU180" s="241" t="s">
        <v>86</v>
      </c>
      <c r="AV180" s="13" t="s">
        <v>84</v>
      </c>
      <c r="AW180" s="13" t="s">
        <v>33</v>
      </c>
      <c r="AX180" s="13" t="s">
        <v>76</v>
      </c>
      <c r="AY180" s="241" t="s">
        <v>132</v>
      </c>
    </row>
    <row r="181" s="14" customFormat="1">
      <c r="A181" s="14"/>
      <c r="B181" s="242"/>
      <c r="C181" s="243"/>
      <c r="D181" s="233" t="s">
        <v>142</v>
      </c>
      <c r="E181" s="244" t="s">
        <v>1</v>
      </c>
      <c r="F181" s="245" t="s">
        <v>666</v>
      </c>
      <c r="G181" s="243"/>
      <c r="H181" s="246">
        <v>149.5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142</v>
      </c>
      <c r="AU181" s="252" t="s">
        <v>86</v>
      </c>
      <c r="AV181" s="14" t="s">
        <v>86</v>
      </c>
      <c r="AW181" s="14" t="s">
        <v>33</v>
      </c>
      <c r="AX181" s="14" t="s">
        <v>84</v>
      </c>
      <c r="AY181" s="252" t="s">
        <v>132</v>
      </c>
    </row>
    <row r="182" s="14" customFormat="1">
      <c r="A182" s="14"/>
      <c r="B182" s="242"/>
      <c r="C182" s="243"/>
      <c r="D182" s="233" t="s">
        <v>142</v>
      </c>
      <c r="E182" s="243"/>
      <c r="F182" s="245" t="s">
        <v>667</v>
      </c>
      <c r="G182" s="243"/>
      <c r="H182" s="246">
        <v>156.97499999999999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142</v>
      </c>
      <c r="AU182" s="252" t="s">
        <v>86</v>
      </c>
      <c r="AV182" s="14" t="s">
        <v>86</v>
      </c>
      <c r="AW182" s="14" t="s">
        <v>4</v>
      </c>
      <c r="AX182" s="14" t="s">
        <v>84</v>
      </c>
      <c r="AY182" s="252" t="s">
        <v>132</v>
      </c>
    </row>
    <row r="183" s="2" customFormat="1" ht="16.5" customHeight="1">
      <c r="A183" s="38"/>
      <c r="B183" s="39"/>
      <c r="C183" s="253" t="s">
        <v>248</v>
      </c>
      <c r="D183" s="253" t="s">
        <v>238</v>
      </c>
      <c r="E183" s="254" t="s">
        <v>668</v>
      </c>
      <c r="F183" s="255" t="s">
        <v>669</v>
      </c>
      <c r="G183" s="256" t="s">
        <v>138</v>
      </c>
      <c r="H183" s="257">
        <v>4</v>
      </c>
      <c r="I183" s="258"/>
      <c r="J183" s="259">
        <f>ROUND(I183*H183,2)</f>
        <v>0</v>
      </c>
      <c r="K183" s="255" t="s">
        <v>139</v>
      </c>
      <c r="L183" s="260"/>
      <c r="M183" s="261" t="s">
        <v>1</v>
      </c>
      <c r="N183" s="262" t="s">
        <v>41</v>
      </c>
      <c r="O183" s="91"/>
      <c r="P183" s="227">
        <f>O183*H183</f>
        <v>0</v>
      </c>
      <c r="Q183" s="227">
        <v>0.00076000000000000004</v>
      </c>
      <c r="R183" s="227">
        <f>Q183*H183</f>
        <v>0.0030400000000000002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241</v>
      </c>
      <c r="AT183" s="229" t="s">
        <v>238</v>
      </c>
      <c r="AU183" s="229" t="s">
        <v>86</v>
      </c>
      <c r="AY183" s="17" t="s">
        <v>132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213</v>
      </c>
      <c r="BM183" s="229" t="s">
        <v>670</v>
      </c>
    </row>
    <row r="184" s="2" customFormat="1" ht="16.5" customHeight="1">
      <c r="A184" s="38"/>
      <c r="B184" s="39"/>
      <c r="C184" s="253" t="s">
        <v>7</v>
      </c>
      <c r="D184" s="253" t="s">
        <v>238</v>
      </c>
      <c r="E184" s="254" t="s">
        <v>671</v>
      </c>
      <c r="F184" s="255" t="s">
        <v>672</v>
      </c>
      <c r="G184" s="256" t="s">
        <v>138</v>
      </c>
      <c r="H184" s="257">
        <v>12</v>
      </c>
      <c r="I184" s="258"/>
      <c r="J184" s="259">
        <f>ROUND(I184*H184,2)</f>
        <v>0</v>
      </c>
      <c r="K184" s="255" t="s">
        <v>139</v>
      </c>
      <c r="L184" s="260"/>
      <c r="M184" s="261" t="s">
        <v>1</v>
      </c>
      <c r="N184" s="262" t="s">
        <v>41</v>
      </c>
      <c r="O184" s="91"/>
      <c r="P184" s="227">
        <f>O184*H184</f>
        <v>0</v>
      </c>
      <c r="Q184" s="227">
        <v>0.00081999999999999998</v>
      </c>
      <c r="R184" s="227">
        <f>Q184*H184</f>
        <v>0.0098399999999999998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241</v>
      </c>
      <c r="AT184" s="229" t="s">
        <v>238</v>
      </c>
      <c r="AU184" s="229" t="s">
        <v>86</v>
      </c>
      <c r="AY184" s="17" t="s">
        <v>132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213</v>
      </c>
      <c r="BM184" s="229" t="s">
        <v>673</v>
      </c>
    </row>
    <row r="185" s="2" customFormat="1" ht="16.5" customHeight="1">
      <c r="A185" s="38"/>
      <c r="B185" s="39"/>
      <c r="C185" s="253" t="s">
        <v>156</v>
      </c>
      <c r="D185" s="253" t="s">
        <v>238</v>
      </c>
      <c r="E185" s="254" t="s">
        <v>674</v>
      </c>
      <c r="F185" s="255" t="s">
        <v>675</v>
      </c>
      <c r="G185" s="256" t="s">
        <v>138</v>
      </c>
      <c r="H185" s="257">
        <v>1</v>
      </c>
      <c r="I185" s="258"/>
      <c r="J185" s="259">
        <f>ROUND(I185*H185,2)</f>
        <v>0</v>
      </c>
      <c r="K185" s="255" t="s">
        <v>139</v>
      </c>
      <c r="L185" s="260"/>
      <c r="M185" s="261" t="s">
        <v>1</v>
      </c>
      <c r="N185" s="262" t="s">
        <v>41</v>
      </c>
      <c r="O185" s="91"/>
      <c r="P185" s="227">
        <f>O185*H185</f>
        <v>0</v>
      </c>
      <c r="Q185" s="227">
        <v>0.0012999999999999999</v>
      </c>
      <c r="R185" s="227">
        <f>Q185*H185</f>
        <v>0.0012999999999999999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241</v>
      </c>
      <c r="AT185" s="229" t="s">
        <v>238</v>
      </c>
      <c r="AU185" s="229" t="s">
        <v>86</v>
      </c>
      <c r="AY185" s="17" t="s">
        <v>132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213</v>
      </c>
      <c r="BM185" s="229" t="s">
        <v>676</v>
      </c>
    </row>
    <row r="186" s="2" customFormat="1" ht="16.5" customHeight="1">
      <c r="A186" s="38"/>
      <c r="B186" s="39"/>
      <c r="C186" s="253" t="s">
        <v>262</v>
      </c>
      <c r="D186" s="253" t="s">
        <v>238</v>
      </c>
      <c r="E186" s="254" t="s">
        <v>677</v>
      </c>
      <c r="F186" s="255" t="s">
        <v>678</v>
      </c>
      <c r="G186" s="256" t="s">
        <v>138</v>
      </c>
      <c r="H186" s="257">
        <v>1</v>
      </c>
      <c r="I186" s="258"/>
      <c r="J186" s="259">
        <f>ROUND(I186*H186,2)</f>
        <v>0</v>
      </c>
      <c r="K186" s="255" t="s">
        <v>139</v>
      </c>
      <c r="L186" s="260"/>
      <c r="M186" s="261" t="s">
        <v>1</v>
      </c>
      <c r="N186" s="262" t="s">
        <v>41</v>
      </c>
      <c r="O186" s="91"/>
      <c r="P186" s="227">
        <f>O186*H186</f>
        <v>0</v>
      </c>
      <c r="Q186" s="227">
        <v>0.00148</v>
      </c>
      <c r="R186" s="227">
        <f>Q186*H186</f>
        <v>0.00148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241</v>
      </c>
      <c r="AT186" s="229" t="s">
        <v>238</v>
      </c>
      <c r="AU186" s="229" t="s">
        <v>86</v>
      </c>
      <c r="AY186" s="17" t="s">
        <v>132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213</v>
      </c>
      <c r="BM186" s="229" t="s">
        <v>679</v>
      </c>
    </row>
    <row r="187" s="2" customFormat="1" ht="16.5" customHeight="1">
      <c r="A187" s="38"/>
      <c r="B187" s="39"/>
      <c r="C187" s="253" t="s">
        <v>268</v>
      </c>
      <c r="D187" s="253" t="s">
        <v>238</v>
      </c>
      <c r="E187" s="254" t="s">
        <v>680</v>
      </c>
      <c r="F187" s="255" t="s">
        <v>681</v>
      </c>
      <c r="G187" s="256" t="s">
        <v>138</v>
      </c>
      <c r="H187" s="257">
        <v>2</v>
      </c>
      <c r="I187" s="258"/>
      <c r="J187" s="259">
        <f>ROUND(I187*H187,2)</f>
        <v>0</v>
      </c>
      <c r="K187" s="255" t="s">
        <v>139</v>
      </c>
      <c r="L187" s="260"/>
      <c r="M187" s="261" t="s">
        <v>1</v>
      </c>
      <c r="N187" s="262" t="s">
        <v>41</v>
      </c>
      <c r="O187" s="91"/>
      <c r="P187" s="227">
        <f>O187*H187</f>
        <v>0</v>
      </c>
      <c r="Q187" s="227">
        <v>0.00114</v>
      </c>
      <c r="R187" s="227">
        <f>Q187*H187</f>
        <v>0.0022799999999999999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241</v>
      </c>
      <c r="AT187" s="229" t="s">
        <v>238</v>
      </c>
      <c r="AU187" s="229" t="s">
        <v>86</v>
      </c>
      <c r="AY187" s="17" t="s">
        <v>132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213</v>
      </c>
      <c r="BM187" s="229" t="s">
        <v>682</v>
      </c>
    </row>
    <row r="188" s="2" customFormat="1" ht="16.5" customHeight="1">
      <c r="A188" s="38"/>
      <c r="B188" s="39"/>
      <c r="C188" s="253" t="s">
        <v>275</v>
      </c>
      <c r="D188" s="253" t="s">
        <v>238</v>
      </c>
      <c r="E188" s="254" t="s">
        <v>683</v>
      </c>
      <c r="F188" s="255" t="s">
        <v>684</v>
      </c>
      <c r="G188" s="256" t="s">
        <v>138</v>
      </c>
      <c r="H188" s="257">
        <v>190</v>
      </c>
      <c r="I188" s="258"/>
      <c r="J188" s="259">
        <f>ROUND(I188*H188,2)</f>
        <v>0</v>
      </c>
      <c r="K188" s="255" t="s">
        <v>139</v>
      </c>
      <c r="L188" s="260"/>
      <c r="M188" s="261" t="s">
        <v>1</v>
      </c>
      <c r="N188" s="262" t="s">
        <v>41</v>
      </c>
      <c r="O188" s="91"/>
      <c r="P188" s="227">
        <f>O188*H188</f>
        <v>0</v>
      </c>
      <c r="Q188" s="227">
        <v>0.00010000000000000001</v>
      </c>
      <c r="R188" s="227">
        <f>Q188*H188</f>
        <v>0.019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241</v>
      </c>
      <c r="AT188" s="229" t="s">
        <v>238</v>
      </c>
      <c r="AU188" s="229" t="s">
        <v>86</v>
      </c>
      <c r="AY188" s="17" t="s">
        <v>132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213</v>
      </c>
      <c r="BM188" s="229" t="s">
        <v>685</v>
      </c>
    </row>
    <row r="189" s="2" customFormat="1" ht="16.5" customHeight="1">
      <c r="A189" s="38"/>
      <c r="B189" s="39"/>
      <c r="C189" s="253" t="s">
        <v>279</v>
      </c>
      <c r="D189" s="253" t="s">
        <v>238</v>
      </c>
      <c r="E189" s="254" t="s">
        <v>686</v>
      </c>
      <c r="F189" s="255" t="s">
        <v>687</v>
      </c>
      <c r="G189" s="256" t="s">
        <v>138</v>
      </c>
      <c r="H189" s="257">
        <v>95</v>
      </c>
      <c r="I189" s="258"/>
      <c r="J189" s="259">
        <f>ROUND(I189*H189,2)</f>
        <v>0</v>
      </c>
      <c r="K189" s="255" t="s">
        <v>380</v>
      </c>
      <c r="L189" s="260"/>
      <c r="M189" s="261" t="s">
        <v>1</v>
      </c>
      <c r="N189" s="262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241</v>
      </c>
      <c r="AT189" s="229" t="s">
        <v>238</v>
      </c>
      <c r="AU189" s="229" t="s">
        <v>86</v>
      </c>
      <c r="AY189" s="17" t="s">
        <v>132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213</v>
      </c>
      <c r="BM189" s="229" t="s">
        <v>688</v>
      </c>
    </row>
    <row r="190" s="13" customFormat="1">
      <c r="A190" s="13"/>
      <c r="B190" s="231"/>
      <c r="C190" s="232"/>
      <c r="D190" s="233" t="s">
        <v>142</v>
      </c>
      <c r="E190" s="234" t="s">
        <v>1</v>
      </c>
      <c r="F190" s="235" t="s">
        <v>689</v>
      </c>
      <c r="G190" s="232"/>
      <c r="H190" s="234" t="s">
        <v>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142</v>
      </c>
      <c r="AU190" s="241" t="s">
        <v>86</v>
      </c>
      <c r="AV190" s="13" t="s">
        <v>84</v>
      </c>
      <c r="AW190" s="13" t="s">
        <v>33</v>
      </c>
      <c r="AX190" s="13" t="s">
        <v>76</v>
      </c>
      <c r="AY190" s="241" t="s">
        <v>132</v>
      </c>
    </row>
    <row r="191" s="14" customFormat="1">
      <c r="A191" s="14"/>
      <c r="B191" s="242"/>
      <c r="C191" s="243"/>
      <c r="D191" s="233" t="s">
        <v>142</v>
      </c>
      <c r="E191" s="244" t="s">
        <v>1</v>
      </c>
      <c r="F191" s="245" t="s">
        <v>690</v>
      </c>
      <c r="G191" s="243"/>
      <c r="H191" s="246">
        <v>95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142</v>
      </c>
      <c r="AU191" s="252" t="s">
        <v>86</v>
      </c>
      <c r="AV191" s="14" t="s">
        <v>86</v>
      </c>
      <c r="AW191" s="14" t="s">
        <v>33</v>
      </c>
      <c r="AX191" s="14" t="s">
        <v>84</v>
      </c>
      <c r="AY191" s="252" t="s">
        <v>132</v>
      </c>
    </row>
    <row r="192" s="2" customFormat="1" ht="16.5" customHeight="1">
      <c r="A192" s="38"/>
      <c r="B192" s="39"/>
      <c r="C192" s="253" t="s">
        <v>283</v>
      </c>
      <c r="D192" s="253" t="s">
        <v>238</v>
      </c>
      <c r="E192" s="254" t="s">
        <v>691</v>
      </c>
      <c r="F192" s="255" t="s">
        <v>692</v>
      </c>
      <c r="G192" s="256" t="s">
        <v>138</v>
      </c>
      <c r="H192" s="257">
        <v>190</v>
      </c>
      <c r="I192" s="258"/>
      <c r="J192" s="259">
        <f>ROUND(I192*H192,2)</f>
        <v>0</v>
      </c>
      <c r="K192" s="255" t="s">
        <v>380</v>
      </c>
      <c r="L192" s="260"/>
      <c r="M192" s="261" t="s">
        <v>1</v>
      </c>
      <c r="N192" s="262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241</v>
      </c>
      <c r="AT192" s="229" t="s">
        <v>238</v>
      </c>
      <c r="AU192" s="229" t="s">
        <v>86</v>
      </c>
      <c r="AY192" s="17" t="s">
        <v>132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213</v>
      </c>
      <c r="BM192" s="229" t="s">
        <v>693</v>
      </c>
    </row>
    <row r="193" s="13" customFormat="1">
      <c r="A193" s="13"/>
      <c r="B193" s="231"/>
      <c r="C193" s="232"/>
      <c r="D193" s="233" t="s">
        <v>142</v>
      </c>
      <c r="E193" s="234" t="s">
        <v>1</v>
      </c>
      <c r="F193" s="235" t="s">
        <v>694</v>
      </c>
      <c r="G193" s="232"/>
      <c r="H193" s="234" t="s">
        <v>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142</v>
      </c>
      <c r="AU193" s="241" t="s">
        <v>86</v>
      </c>
      <c r="AV193" s="13" t="s">
        <v>84</v>
      </c>
      <c r="AW193" s="13" t="s">
        <v>33</v>
      </c>
      <c r="AX193" s="13" t="s">
        <v>76</v>
      </c>
      <c r="AY193" s="241" t="s">
        <v>132</v>
      </c>
    </row>
    <row r="194" s="14" customFormat="1">
      <c r="A194" s="14"/>
      <c r="B194" s="242"/>
      <c r="C194" s="243"/>
      <c r="D194" s="233" t="s">
        <v>142</v>
      </c>
      <c r="E194" s="244" t="s">
        <v>1</v>
      </c>
      <c r="F194" s="245" t="s">
        <v>695</v>
      </c>
      <c r="G194" s="243"/>
      <c r="H194" s="246">
        <v>190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142</v>
      </c>
      <c r="AU194" s="252" t="s">
        <v>86</v>
      </c>
      <c r="AV194" s="14" t="s">
        <v>86</v>
      </c>
      <c r="AW194" s="14" t="s">
        <v>33</v>
      </c>
      <c r="AX194" s="14" t="s">
        <v>84</v>
      </c>
      <c r="AY194" s="252" t="s">
        <v>132</v>
      </c>
    </row>
    <row r="195" s="2" customFormat="1" ht="55.5" customHeight="1">
      <c r="A195" s="38"/>
      <c r="B195" s="39"/>
      <c r="C195" s="218" t="s">
        <v>289</v>
      </c>
      <c r="D195" s="218" t="s">
        <v>135</v>
      </c>
      <c r="E195" s="219" t="s">
        <v>696</v>
      </c>
      <c r="F195" s="220" t="s">
        <v>697</v>
      </c>
      <c r="G195" s="221" t="s">
        <v>180</v>
      </c>
      <c r="H195" s="222">
        <v>0.78100000000000003</v>
      </c>
      <c r="I195" s="223"/>
      <c r="J195" s="224">
        <f>ROUND(I195*H195,2)</f>
        <v>0</v>
      </c>
      <c r="K195" s="220" t="s">
        <v>139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213</v>
      </c>
      <c r="AT195" s="229" t="s">
        <v>135</v>
      </c>
      <c r="AU195" s="229" t="s">
        <v>86</v>
      </c>
      <c r="AY195" s="17" t="s">
        <v>132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213</v>
      </c>
      <c r="BM195" s="229" t="s">
        <v>698</v>
      </c>
    </row>
    <row r="196" s="2" customFormat="1" ht="62.7" customHeight="1">
      <c r="A196" s="38"/>
      <c r="B196" s="39"/>
      <c r="C196" s="218" t="s">
        <v>295</v>
      </c>
      <c r="D196" s="218" t="s">
        <v>135</v>
      </c>
      <c r="E196" s="219" t="s">
        <v>699</v>
      </c>
      <c r="F196" s="220" t="s">
        <v>700</v>
      </c>
      <c r="G196" s="221" t="s">
        <v>180</v>
      </c>
      <c r="H196" s="222">
        <v>0.78100000000000003</v>
      </c>
      <c r="I196" s="223"/>
      <c r="J196" s="224">
        <f>ROUND(I196*H196,2)</f>
        <v>0</v>
      </c>
      <c r="K196" s="220" t="s">
        <v>139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213</v>
      </c>
      <c r="AT196" s="229" t="s">
        <v>135</v>
      </c>
      <c r="AU196" s="229" t="s">
        <v>86</v>
      </c>
      <c r="AY196" s="17" t="s">
        <v>132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213</v>
      </c>
      <c r="BM196" s="229" t="s">
        <v>701</v>
      </c>
    </row>
    <row r="197" s="12" customFormat="1" ht="22.8" customHeight="1">
      <c r="A197" s="12"/>
      <c r="B197" s="202"/>
      <c r="C197" s="203"/>
      <c r="D197" s="204" t="s">
        <v>75</v>
      </c>
      <c r="E197" s="216" t="s">
        <v>341</v>
      </c>
      <c r="F197" s="216" t="s">
        <v>342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SUM(P198:P209)</f>
        <v>0</v>
      </c>
      <c r="Q197" s="210"/>
      <c r="R197" s="211">
        <f>SUM(R198:R209)</f>
        <v>0.052000000000000005</v>
      </c>
      <c r="S197" s="210"/>
      <c r="T197" s="212">
        <f>SUM(T198:T209)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86</v>
      </c>
      <c r="AT197" s="214" t="s">
        <v>75</v>
      </c>
      <c r="AU197" s="214" t="s">
        <v>84</v>
      </c>
      <c r="AY197" s="213" t="s">
        <v>132</v>
      </c>
      <c r="BK197" s="215">
        <f>SUM(BK198:BK209)</f>
        <v>0</v>
      </c>
    </row>
    <row r="198" s="2" customFormat="1" ht="24.15" customHeight="1">
      <c r="A198" s="38"/>
      <c r="B198" s="39"/>
      <c r="C198" s="218" t="s">
        <v>301</v>
      </c>
      <c r="D198" s="218" t="s">
        <v>135</v>
      </c>
      <c r="E198" s="219" t="s">
        <v>702</v>
      </c>
      <c r="F198" s="220" t="s">
        <v>703</v>
      </c>
      <c r="G198" s="221" t="s">
        <v>326</v>
      </c>
      <c r="H198" s="222">
        <v>300</v>
      </c>
      <c r="I198" s="223"/>
      <c r="J198" s="224">
        <f>ROUND(I198*H198,2)</f>
        <v>0</v>
      </c>
      <c r="K198" s="220" t="s">
        <v>139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213</v>
      </c>
      <c r="AT198" s="229" t="s">
        <v>135</v>
      </c>
      <c r="AU198" s="229" t="s">
        <v>86</v>
      </c>
      <c r="AY198" s="17" t="s">
        <v>132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213</v>
      </c>
      <c r="BM198" s="229" t="s">
        <v>704</v>
      </c>
    </row>
    <row r="199" s="13" customFormat="1">
      <c r="A199" s="13"/>
      <c r="B199" s="231"/>
      <c r="C199" s="232"/>
      <c r="D199" s="233" t="s">
        <v>142</v>
      </c>
      <c r="E199" s="234" t="s">
        <v>1</v>
      </c>
      <c r="F199" s="235" t="s">
        <v>614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142</v>
      </c>
      <c r="AU199" s="241" t="s">
        <v>86</v>
      </c>
      <c r="AV199" s="13" t="s">
        <v>84</v>
      </c>
      <c r="AW199" s="13" t="s">
        <v>33</v>
      </c>
      <c r="AX199" s="13" t="s">
        <v>76</v>
      </c>
      <c r="AY199" s="241" t="s">
        <v>132</v>
      </c>
    </row>
    <row r="200" s="13" customFormat="1">
      <c r="A200" s="13"/>
      <c r="B200" s="231"/>
      <c r="C200" s="232"/>
      <c r="D200" s="233" t="s">
        <v>142</v>
      </c>
      <c r="E200" s="234" t="s">
        <v>1</v>
      </c>
      <c r="F200" s="235" t="s">
        <v>164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142</v>
      </c>
      <c r="AU200" s="241" t="s">
        <v>86</v>
      </c>
      <c r="AV200" s="13" t="s">
        <v>84</v>
      </c>
      <c r="AW200" s="13" t="s">
        <v>33</v>
      </c>
      <c r="AX200" s="13" t="s">
        <v>76</v>
      </c>
      <c r="AY200" s="241" t="s">
        <v>132</v>
      </c>
    </row>
    <row r="201" s="13" customFormat="1">
      <c r="A201" s="13"/>
      <c r="B201" s="231"/>
      <c r="C201" s="232"/>
      <c r="D201" s="233" t="s">
        <v>142</v>
      </c>
      <c r="E201" s="234" t="s">
        <v>1</v>
      </c>
      <c r="F201" s="235" t="s">
        <v>615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142</v>
      </c>
      <c r="AU201" s="241" t="s">
        <v>86</v>
      </c>
      <c r="AV201" s="13" t="s">
        <v>84</v>
      </c>
      <c r="AW201" s="13" t="s">
        <v>33</v>
      </c>
      <c r="AX201" s="13" t="s">
        <v>76</v>
      </c>
      <c r="AY201" s="241" t="s">
        <v>132</v>
      </c>
    </row>
    <row r="202" s="13" customFormat="1">
      <c r="A202" s="13"/>
      <c r="B202" s="231"/>
      <c r="C202" s="232"/>
      <c r="D202" s="233" t="s">
        <v>142</v>
      </c>
      <c r="E202" s="234" t="s">
        <v>1</v>
      </c>
      <c r="F202" s="235" t="s">
        <v>705</v>
      </c>
      <c r="G202" s="232"/>
      <c r="H202" s="234" t="s">
        <v>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142</v>
      </c>
      <c r="AU202" s="241" t="s">
        <v>86</v>
      </c>
      <c r="AV202" s="13" t="s">
        <v>84</v>
      </c>
      <c r="AW202" s="13" t="s">
        <v>33</v>
      </c>
      <c r="AX202" s="13" t="s">
        <v>76</v>
      </c>
      <c r="AY202" s="241" t="s">
        <v>132</v>
      </c>
    </row>
    <row r="203" s="14" customFormat="1">
      <c r="A203" s="14"/>
      <c r="B203" s="242"/>
      <c r="C203" s="243"/>
      <c r="D203" s="233" t="s">
        <v>142</v>
      </c>
      <c r="E203" s="244" t="s">
        <v>1</v>
      </c>
      <c r="F203" s="245" t="s">
        <v>706</v>
      </c>
      <c r="G203" s="243"/>
      <c r="H203" s="246">
        <v>300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142</v>
      </c>
      <c r="AU203" s="252" t="s">
        <v>86</v>
      </c>
      <c r="AV203" s="14" t="s">
        <v>86</v>
      </c>
      <c r="AW203" s="14" t="s">
        <v>33</v>
      </c>
      <c r="AX203" s="14" t="s">
        <v>84</v>
      </c>
      <c r="AY203" s="252" t="s">
        <v>132</v>
      </c>
    </row>
    <row r="204" s="2" customFormat="1" ht="62.7" customHeight="1">
      <c r="A204" s="38"/>
      <c r="B204" s="39"/>
      <c r="C204" s="253" t="s">
        <v>306</v>
      </c>
      <c r="D204" s="253" t="s">
        <v>238</v>
      </c>
      <c r="E204" s="254" t="s">
        <v>707</v>
      </c>
      <c r="F204" s="255" t="s">
        <v>708</v>
      </c>
      <c r="G204" s="256" t="s">
        <v>326</v>
      </c>
      <c r="H204" s="257">
        <v>315</v>
      </c>
      <c r="I204" s="258"/>
      <c r="J204" s="259">
        <f>ROUND(I204*H204,2)</f>
        <v>0</v>
      </c>
      <c r="K204" s="255" t="s">
        <v>139</v>
      </c>
      <c r="L204" s="260"/>
      <c r="M204" s="261" t="s">
        <v>1</v>
      </c>
      <c r="N204" s="262" t="s">
        <v>41</v>
      </c>
      <c r="O204" s="91"/>
      <c r="P204" s="227">
        <f>O204*H204</f>
        <v>0</v>
      </c>
      <c r="Q204" s="227">
        <v>0.00016000000000000001</v>
      </c>
      <c r="R204" s="227">
        <f>Q204*H204</f>
        <v>0.050400000000000007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561</v>
      </c>
      <c r="AT204" s="229" t="s">
        <v>238</v>
      </c>
      <c r="AU204" s="229" t="s">
        <v>86</v>
      </c>
      <c r="AY204" s="17" t="s">
        <v>132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561</v>
      </c>
      <c r="BM204" s="229" t="s">
        <v>709</v>
      </c>
    </row>
    <row r="205" s="14" customFormat="1">
      <c r="A205" s="14"/>
      <c r="B205" s="242"/>
      <c r="C205" s="243"/>
      <c r="D205" s="233" t="s">
        <v>142</v>
      </c>
      <c r="E205" s="244" t="s">
        <v>1</v>
      </c>
      <c r="F205" s="245" t="s">
        <v>706</v>
      </c>
      <c r="G205" s="243"/>
      <c r="H205" s="246">
        <v>300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142</v>
      </c>
      <c r="AU205" s="252" t="s">
        <v>86</v>
      </c>
      <c r="AV205" s="14" t="s">
        <v>86</v>
      </c>
      <c r="AW205" s="14" t="s">
        <v>33</v>
      </c>
      <c r="AX205" s="14" t="s">
        <v>84</v>
      </c>
      <c r="AY205" s="252" t="s">
        <v>132</v>
      </c>
    </row>
    <row r="206" s="14" customFormat="1">
      <c r="A206" s="14"/>
      <c r="B206" s="242"/>
      <c r="C206" s="243"/>
      <c r="D206" s="233" t="s">
        <v>142</v>
      </c>
      <c r="E206" s="243"/>
      <c r="F206" s="245" t="s">
        <v>710</v>
      </c>
      <c r="G206" s="243"/>
      <c r="H206" s="246">
        <v>315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142</v>
      </c>
      <c r="AU206" s="252" t="s">
        <v>86</v>
      </c>
      <c r="AV206" s="14" t="s">
        <v>86</v>
      </c>
      <c r="AW206" s="14" t="s">
        <v>4</v>
      </c>
      <c r="AX206" s="14" t="s">
        <v>84</v>
      </c>
      <c r="AY206" s="252" t="s">
        <v>132</v>
      </c>
    </row>
    <row r="207" s="2" customFormat="1" ht="21.75" customHeight="1">
      <c r="A207" s="38"/>
      <c r="B207" s="39"/>
      <c r="C207" s="218" t="s">
        <v>241</v>
      </c>
      <c r="D207" s="218" t="s">
        <v>135</v>
      </c>
      <c r="E207" s="219" t="s">
        <v>711</v>
      </c>
      <c r="F207" s="220" t="s">
        <v>712</v>
      </c>
      <c r="G207" s="221" t="s">
        <v>138</v>
      </c>
      <c r="H207" s="222">
        <v>16</v>
      </c>
      <c r="I207" s="223"/>
      <c r="J207" s="224">
        <f>ROUND(I207*H207,2)</f>
        <v>0</v>
      </c>
      <c r="K207" s="220" t="s">
        <v>139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213</v>
      </c>
      <c r="AT207" s="229" t="s">
        <v>135</v>
      </c>
      <c r="AU207" s="229" t="s">
        <v>86</v>
      </c>
      <c r="AY207" s="17" t="s">
        <v>132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213</v>
      </c>
      <c r="BM207" s="229" t="s">
        <v>713</v>
      </c>
    </row>
    <row r="208" s="2" customFormat="1" ht="16.5" customHeight="1">
      <c r="A208" s="38"/>
      <c r="B208" s="39"/>
      <c r="C208" s="253" t="s">
        <v>314</v>
      </c>
      <c r="D208" s="253" t="s">
        <v>238</v>
      </c>
      <c r="E208" s="254" t="s">
        <v>714</v>
      </c>
      <c r="F208" s="255" t="s">
        <v>715</v>
      </c>
      <c r="G208" s="256" t="s">
        <v>138</v>
      </c>
      <c r="H208" s="257">
        <v>16</v>
      </c>
      <c r="I208" s="258"/>
      <c r="J208" s="259">
        <f>ROUND(I208*H208,2)</f>
        <v>0</v>
      </c>
      <c r="K208" s="255" t="s">
        <v>139</v>
      </c>
      <c r="L208" s="260"/>
      <c r="M208" s="261" t="s">
        <v>1</v>
      </c>
      <c r="N208" s="262" t="s">
        <v>41</v>
      </c>
      <c r="O208" s="91"/>
      <c r="P208" s="227">
        <f>O208*H208</f>
        <v>0</v>
      </c>
      <c r="Q208" s="227">
        <v>0.00010000000000000001</v>
      </c>
      <c r="R208" s="227">
        <f>Q208*H208</f>
        <v>0.0016000000000000001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561</v>
      </c>
      <c r="AT208" s="229" t="s">
        <v>238</v>
      </c>
      <c r="AU208" s="229" t="s">
        <v>86</v>
      </c>
      <c r="AY208" s="17" t="s">
        <v>132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561</v>
      </c>
      <c r="BM208" s="229" t="s">
        <v>716</v>
      </c>
    </row>
    <row r="209" s="14" customFormat="1">
      <c r="A209" s="14"/>
      <c r="B209" s="242"/>
      <c r="C209" s="243"/>
      <c r="D209" s="233" t="s">
        <v>142</v>
      </c>
      <c r="E209" s="244" t="s">
        <v>1</v>
      </c>
      <c r="F209" s="245" t="s">
        <v>213</v>
      </c>
      <c r="G209" s="243"/>
      <c r="H209" s="246">
        <v>16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142</v>
      </c>
      <c r="AU209" s="252" t="s">
        <v>86</v>
      </c>
      <c r="AV209" s="14" t="s">
        <v>86</v>
      </c>
      <c r="AW209" s="14" t="s">
        <v>33</v>
      </c>
      <c r="AX209" s="14" t="s">
        <v>84</v>
      </c>
      <c r="AY209" s="252" t="s">
        <v>132</v>
      </c>
    </row>
    <row r="210" s="12" customFormat="1" ht="25.92" customHeight="1">
      <c r="A210" s="12"/>
      <c r="B210" s="202"/>
      <c r="C210" s="203"/>
      <c r="D210" s="204" t="s">
        <v>75</v>
      </c>
      <c r="E210" s="205" t="s">
        <v>556</v>
      </c>
      <c r="F210" s="205" t="s">
        <v>557</v>
      </c>
      <c r="G210" s="203"/>
      <c r="H210" s="203"/>
      <c r="I210" s="206"/>
      <c r="J210" s="207">
        <f>BK210</f>
        <v>0</v>
      </c>
      <c r="K210" s="203"/>
      <c r="L210" s="208"/>
      <c r="M210" s="209"/>
      <c r="N210" s="210"/>
      <c r="O210" s="210"/>
      <c r="P210" s="211">
        <f>SUM(P211:P221)</f>
        <v>0</v>
      </c>
      <c r="Q210" s="210"/>
      <c r="R210" s="211">
        <f>SUM(R211:R221)</f>
        <v>0</v>
      </c>
      <c r="S210" s="210"/>
      <c r="T210" s="212">
        <f>SUM(T211:T221)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140</v>
      </c>
      <c r="AT210" s="214" t="s">
        <v>75</v>
      </c>
      <c r="AU210" s="214" t="s">
        <v>76</v>
      </c>
      <c r="AY210" s="213" t="s">
        <v>132</v>
      </c>
      <c r="BK210" s="215">
        <f>SUM(BK211:BK221)</f>
        <v>0</v>
      </c>
    </row>
    <row r="211" s="2" customFormat="1" ht="24.15" customHeight="1">
      <c r="A211" s="38"/>
      <c r="B211" s="39"/>
      <c r="C211" s="218" t="s">
        <v>320</v>
      </c>
      <c r="D211" s="218" t="s">
        <v>135</v>
      </c>
      <c r="E211" s="219" t="s">
        <v>717</v>
      </c>
      <c r="F211" s="220" t="s">
        <v>718</v>
      </c>
      <c r="G211" s="221" t="s">
        <v>496</v>
      </c>
      <c r="H211" s="222">
        <v>30</v>
      </c>
      <c r="I211" s="223"/>
      <c r="J211" s="224">
        <f>ROUND(I211*H211,2)</f>
        <v>0</v>
      </c>
      <c r="K211" s="220" t="s">
        <v>139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561</v>
      </c>
      <c r="AT211" s="229" t="s">
        <v>135</v>
      </c>
      <c r="AU211" s="229" t="s">
        <v>84</v>
      </c>
      <c r="AY211" s="17" t="s">
        <v>132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84</v>
      </c>
      <c r="BK211" s="230">
        <f>ROUND(I211*H211,2)</f>
        <v>0</v>
      </c>
      <c r="BL211" s="17" t="s">
        <v>561</v>
      </c>
      <c r="BM211" s="229" t="s">
        <v>719</v>
      </c>
    </row>
    <row r="212" s="13" customFormat="1">
      <c r="A212" s="13"/>
      <c r="B212" s="231"/>
      <c r="C212" s="232"/>
      <c r="D212" s="233" t="s">
        <v>142</v>
      </c>
      <c r="E212" s="234" t="s">
        <v>1</v>
      </c>
      <c r="F212" s="235" t="s">
        <v>720</v>
      </c>
      <c r="G212" s="232"/>
      <c r="H212" s="234" t="s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142</v>
      </c>
      <c r="AU212" s="241" t="s">
        <v>84</v>
      </c>
      <c r="AV212" s="13" t="s">
        <v>84</v>
      </c>
      <c r="AW212" s="13" t="s">
        <v>33</v>
      </c>
      <c r="AX212" s="13" t="s">
        <v>76</v>
      </c>
      <c r="AY212" s="241" t="s">
        <v>132</v>
      </c>
    </row>
    <row r="213" s="14" customFormat="1">
      <c r="A213" s="14"/>
      <c r="B213" s="242"/>
      <c r="C213" s="243"/>
      <c r="D213" s="233" t="s">
        <v>142</v>
      </c>
      <c r="E213" s="244" t="s">
        <v>1</v>
      </c>
      <c r="F213" s="245" t="s">
        <v>721</v>
      </c>
      <c r="G213" s="243"/>
      <c r="H213" s="246">
        <v>30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142</v>
      </c>
      <c r="AU213" s="252" t="s">
        <v>84</v>
      </c>
      <c r="AV213" s="14" t="s">
        <v>86</v>
      </c>
      <c r="AW213" s="14" t="s">
        <v>33</v>
      </c>
      <c r="AX213" s="14" t="s">
        <v>84</v>
      </c>
      <c r="AY213" s="252" t="s">
        <v>132</v>
      </c>
    </row>
    <row r="214" s="2" customFormat="1" ht="24.15" customHeight="1">
      <c r="A214" s="38"/>
      <c r="B214" s="39"/>
      <c r="C214" s="218" t="s">
        <v>323</v>
      </c>
      <c r="D214" s="218" t="s">
        <v>135</v>
      </c>
      <c r="E214" s="219" t="s">
        <v>722</v>
      </c>
      <c r="F214" s="220" t="s">
        <v>723</v>
      </c>
      <c r="G214" s="221" t="s">
        <v>496</v>
      </c>
      <c r="H214" s="222">
        <v>19</v>
      </c>
      <c r="I214" s="223"/>
      <c r="J214" s="224">
        <f>ROUND(I214*H214,2)</f>
        <v>0</v>
      </c>
      <c r="K214" s="220" t="s">
        <v>139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561</v>
      </c>
      <c r="AT214" s="229" t="s">
        <v>135</v>
      </c>
      <c r="AU214" s="229" t="s">
        <v>84</v>
      </c>
      <c r="AY214" s="17" t="s">
        <v>132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561</v>
      </c>
      <c r="BM214" s="229" t="s">
        <v>724</v>
      </c>
    </row>
    <row r="215" s="2" customFormat="1">
      <c r="A215" s="38"/>
      <c r="B215" s="39"/>
      <c r="C215" s="40"/>
      <c r="D215" s="233" t="s">
        <v>252</v>
      </c>
      <c r="E215" s="40"/>
      <c r="F215" s="263" t="s">
        <v>725</v>
      </c>
      <c r="G215" s="40"/>
      <c r="H215" s="40"/>
      <c r="I215" s="264"/>
      <c r="J215" s="40"/>
      <c r="K215" s="40"/>
      <c r="L215" s="44"/>
      <c r="M215" s="265"/>
      <c r="N215" s="266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252</v>
      </c>
      <c r="AU215" s="17" t="s">
        <v>84</v>
      </c>
    </row>
    <row r="216" s="13" customFormat="1">
      <c r="A216" s="13"/>
      <c r="B216" s="231"/>
      <c r="C216" s="232"/>
      <c r="D216" s="233" t="s">
        <v>142</v>
      </c>
      <c r="E216" s="234" t="s">
        <v>1</v>
      </c>
      <c r="F216" s="235" t="s">
        <v>726</v>
      </c>
      <c r="G216" s="232"/>
      <c r="H216" s="234" t="s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142</v>
      </c>
      <c r="AU216" s="241" t="s">
        <v>84</v>
      </c>
      <c r="AV216" s="13" t="s">
        <v>84</v>
      </c>
      <c r="AW216" s="13" t="s">
        <v>33</v>
      </c>
      <c r="AX216" s="13" t="s">
        <v>76</v>
      </c>
      <c r="AY216" s="241" t="s">
        <v>132</v>
      </c>
    </row>
    <row r="217" s="14" customFormat="1">
      <c r="A217" s="14"/>
      <c r="B217" s="242"/>
      <c r="C217" s="243"/>
      <c r="D217" s="233" t="s">
        <v>142</v>
      </c>
      <c r="E217" s="244" t="s">
        <v>1</v>
      </c>
      <c r="F217" s="245" t="s">
        <v>221</v>
      </c>
      <c r="G217" s="243"/>
      <c r="H217" s="246">
        <v>15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142</v>
      </c>
      <c r="AU217" s="252" t="s">
        <v>84</v>
      </c>
      <c r="AV217" s="14" t="s">
        <v>86</v>
      </c>
      <c r="AW217" s="14" t="s">
        <v>33</v>
      </c>
      <c r="AX217" s="14" t="s">
        <v>76</v>
      </c>
      <c r="AY217" s="252" t="s">
        <v>132</v>
      </c>
    </row>
    <row r="218" s="13" customFormat="1">
      <c r="A218" s="13"/>
      <c r="B218" s="231"/>
      <c r="C218" s="232"/>
      <c r="D218" s="233" t="s">
        <v>142</v>
      </c>
      <c r="E218" s="234" t="s">
        <v>1</v>
      </c>
      <c r="F218" s="235" t="s">
        <v>727</v>
      </c>
      <c r="G218" s="232"/>
      <c r="H218" s="234" t="s">
        <v>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142</v>
      </c>
      <c r="AU218" s="241" t="s">
        <v>84</v>
      </c>
      <c r="AV218" s="13" t="s">
        <v>84</v>
      </c>
      <c r="AW218" s="13" t="s">
        <v>33</v>
      </c>
      <c r="AX218" s="13" t="s">
        <v>76</v>
      </c>
      <c r="AY218" s="241" t="s">
        <v>132</v>
      </c>
    </row>
    <row r="219" s="13" customFormat="1">
      <c r="A219" s="13"/>
      <c r="B219" s="231"/>
      <c r="C219" s="232"/>
      <c r="D219" s="233" t="s">
        <v>142</v>
      </c>
      <c r="E219" s="234" t="s">
        <v>1</v>
      </c>
      <c r="F219" s="235" t="s">
        <v>728</v>
      </c>
      <c r="G219" s="232"/>
      <c r="H219" s="234" t="s">
        <v>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142</v>
      </c>
      <c r="AU219" s="241" t="s">
        <v>84</v>
      </c>
      <c r="AV219" s="13" t="s">
        <v>84</v>
      </c>
      <c r="AW219" s="13" t="s">
        <v>33</v>
      </c>
      <c r="AX219" s="13" t="s">
        <v>76</v>
      </c>
      <c r="AY219" s="241" t="s">
        <v>132</v>
      </c>
    </row>
    <row r="220" s="14" customFormat="1">
      <c r="A220" s="14"/>
      <c r="B220" s="242"/>
      <c r="C220" s="243"/>
      <c r="D220" s="233" t="s">
        <v>142</v>
      </c>
      <c r="E220" s="244" t="s">
        <v>1</v>
      </c>
      <c r="F220" s="245" t="s">
        <v>140</v>
      </c>
      <c r="G220" s="243"/>
      <c r="H220" s="246">
        <v>4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142</v>
      </c>
      <c r="AU220" s="252" t="s">
        <v>84</v>
      </c>
      <c r="AV220" s="14" t="s">
        <v>86</v>
      </c>
      <c r="AW220" s="14" t="s">
        <v>33</v>
      </c>
      <c r="AX220" s="14" t="s">
        <v>76</v>
      </c>
      <c r="AY220" s="252" t="s">
        <v>132</v>
      </c>
    </row>
    <row r="221" s="15" customFormat="1">
      <c r="A221" s="15"/>
      <c r="B221" s="270"/>
      <c r="C221" s="271"/>
      <c r="D221" s="233" t="s">
        <v>142</v>
      </c>
      <c r="E221" s="272" t="s">
        <v>1</v>
      </c>
      <c r="F221" s="273" t="s">
        <v>474</v>
      </c>
      <c r="G221" s="271"/>
      <c r="H221" s="274">
        <v>19</v>
      </c>
      <c r="I221" s="275"/>
      <c r="J221" s="271"/>
      <c r="K221" s="271"/>
      <c r="L221" s="276"/>
      <c r="M221" s="286"/>
      <c r="N221" s="287"/>
      <c r="O221" s="287"/>
      <c r="P221" s="287"/>
      <c r="Q221" s="287"/>
      <c r="R221" s="287"/>
      <c r="S221" s="287"/>
      <c r="T221" s="28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0" t="s">
        <v>142</v>
      </c>
      <c r="AU221" s="280" t="s">
        <v>84</v>
      </c>
      <c r="AV221" s="15" t="s">
        <v>140</v>
      </c>
      <c r="AW221" s="15" t="s">
        <v>33</v>
      </c>
      <c r="AX221" s="15" t="s">
        <v>84</v>
      </c>
      <c r="AY221" s="280" t="s">
        <v>132</v>
      </c>
    </row>
    <row r="222" s="2" customFormat="1" ht="6.96" customHeight="1">
      <c r="A222" s="38"/>
      <c r="B222" s="66"/>
      <c r="C222" s="67"/>
      <c r="D222" s="67"/>
      <c r="E222" s="67"/>
      <c r="F222" s="67"/>
      <c r="G222" s="67"/>
      <c r="H222" s="67"/>
      <c r="I222" s="67"/>
      <c r="J222" s="67"/>
      <c r="K222" s="67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oGScpOmiBoiUCd10NAHrobaxX2NNPA3ECcAgGweCtTSpI2XLVaUIOrWhqfM2JgY1MJTa+zoIp5wnihH3ygmmiA==" hashValue="F6AEZM0vg2+lT9UaomaR6dFcR6BiFgYfOEKlVJ2s1MEePX0d0tKZq4DPKk7CLwG8XJQE1f7y8dCqAjDLZ1gAkA==" algorithmName="SHA-512" password="CC35"/>
  <autoFilter ref="C122:K22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Doplnění a výměna klimatizačních jednotek v části 2. nadzemního podlaží budovy Kounicova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ROUND((SUM(BE122:BE149)),  2)</f>
        <v>0</v>
      </c>
      <c r="G33" s="38"/>
      <c r="H33" s="38"/>
      <c r="I33" s="155">
        <v>0.20999999999999999</v>
      </c>
      <c r="J33" s="154">
        <f>ROUND(((SUM(BE122:BE149))*I33),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ROUND((SUM(BF122:BF149)),  2)</f>
        <v>0</v>
      </c>
      <c r="G34" s="38"/>
      <c r="H34" s="38"/>
      <c r="I34" s="155">
        <v>0.12</v>
      </c>
      <c r="J34" s="154">
        <f>ROUND(((SUM(BF122:BF149))*I34),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ROUND((SUM(BH122:BH149)),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Doplnění a výměna klimatizačních jednotek v části 2. nadzemního podlaží budovy Kounicova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05 -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9. 7. 2024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hidden="1" s="9" customFormat="1" ht="24.96" customHeight="1">
      <c r="A97" s="9"/>
      <c r="B97" s="179"/>
      <c r="C97" s="180"/>
      <c r="D97" s="181" t="s">
        <v>730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731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9"/>
      <c r="C99" s="180"/>
      <c r="D99" s="181" t="s">
        <v>732</v>
      </c>
      <c r="E99" s="182"/>
      <c r="F99" s="182"/>
      <c r="G99" s="182"/>
      <c r="H99" s="182"/>
      <c r="I99" s="182"/>
      <c r="J99" s="183">
        <f>J132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5"/>
      <c r="C100" s="186"/>
      <c r="D100" s="187" t="s">
        <v>733</v>
      </c>
      <c r="E100" s="188"/>
      <c r="F100" s="188"/>
      <c r="G100" s="188"/>
      <c r="H100" s="188"/>
      <c r="I100" s="188"/>
      <c r="J100" s="189">
        <f>J133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734</v>
      </c>
      <c r="E101" s="188"/>
      <c r="F101" s="188"/>
      <c r="G101" s="188"/>
      <c r="H101" s="188"/>
      <c r="I101" s="188"/>
      <c r="J101" s="189">
        <f>J142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735</v>
      </c>
      <c r="E102" s="188"/>
      <c r="F102" s="188"/>
      <c r="G102" s="188"/>
      <c r="H102" s="188"/>
      <c r="I102" s="188"/>
      <c r="J102" s="189">
        <f>J146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Doplnění a výměna klimatizačních jednotek v části 2. nadzemního podlaží budovy Kounicova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05 - VRN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9. 7. 2024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Správa železnic, státní organizace</v>
      </c>
      <c r="G118" s="40"/>
      <c r="H118" s="40"/>
      <c r="I118" s="32" t="s">
        <v>32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118</v>
      </c>
      <c r="D121" s="194" t="s">
        <v>61</v>
      </c>
      <c r="E121" s="194" t="s">
        <v>57</v>
      </c>
      <c r="F121" s="194" t="s">
        <v>58</v>
      </c>
      <c r="G121" s="194" t="s">
        <v>119</v>
      </c>
      <c r="H121" s="194" t="s">
        <v>120</v>
      </c>
      <c r="I121" s="194" t="s">
        <v>121</v>
      </c>
      <c r="J121" s="194" t="s">
        <v>104</v>
      </c>
      <c r="K121" s="195" t="s">
        <v>122</v>
      </c>
      <c r="L121" s="196"/>
      <c r="M121" s="100" t="s">
        <v>1</v>
      </c>
      <c r="N121" s="101" t="s">
        <v>40</v>
      </c>
      <c r="O121" s="101" t="s">
        <v>123</v>
      </c>
      <c r="P121" s="101" t="s">
        <v>124</v>
      </c>
      <c r="Q121" s="101" t="s">
        <v>125</v>
      </c>
      <c r="R121" s="101" t="s">
        <v>126</v>
      </c>
      <c r="S121" s="101" t="s">
        <v>127</v>
      </c>
      <c r="T121" s="102" t="s">
        <v>128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129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P123+P132</f>
        <v>0</v>
      </c>
      <c r="Q122" s="104"/>
      <c r="R122" s="199">
        <f>R123+R132</f>
        <v>0</v>
      </c>
      <c r="S122" s="104"/>
      <c r="T122" s="200">
        <f>T123+T132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106</v>
      </c>
      <c r="BK122" s="201">
        <f>BK123+BK132</f>
        <v>0</v>
      </c>
    </row>
    <row r="123" s="12" customFormat="1" ht="25.92" customHeight="1">
      <c r="A123" s="12"/>
      <c r="B123" s="202"/>
      <c r="C123" s="203"/>
      <c r="D123" s="204" t="s">
        <v>75</v>
      </c>
      <c r="E123" s="205" t="s">
        <v>238</v>
      </c>
      <c r="F123" s="205" t="s">
        <v>736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</f>
        <v>0</v>
      </c>
      <c r="Q123" s="210"/>
      <c r="R123" s="211">
        <f>R124</f>
        <v>0</v>
      </c>
      <c r="S123" s="210"/>
      <c r="T123" s="21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133</v>
      </c>
      <c r="AT123" s="214" t="s">
        <v>75</v>
      </c>
      <c r="AU123" s="214" t="s">
        <v>76</v>
      </c>
      <c r="AY123" s="213" t="s">
        <v>132</v>
      </c>
      <c r="BK123" s="215">
        <f>BK124</f>
        <v>0</v>
      </c>
    </row>
    <row r="124" s="12" customFormat="1" ht="22.8" customHeight="1">
      <c r="A124" s="12"/>
      <c r="B124" s="202"/>
      <c r="C124" s="203"/>
      <c r="D124" s="204" t="s">
        <v>75</v>
      </c>
      <c r="E124" s="216" t="s">
        <v>737</v>
      </c>
      <c r="F124" s="216" t="s">
        <v>738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SUM(P125:P131)</f>
        <v>0</v>
      </c>
      <c r="Q124" s="210"/>
      <c r="R124" s="211">
        <f>SUM(R125:R131)</f>
        <v>0</v>
      </c>
      <c r="S124" s="210"/>
      <c r="T124" s="212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133</v>
      </c>
      <c r="AT124" s="214" t="s">
        <v>75</v>
      </c>
      <c r="AU124" s="214" t="s">
        <v>84</v>
      </c>
      <c r="AY124" s="213" t="s">
        <v>132</v>
      </c>
      <c r="BK124" s="215">
        <f>SUM(BK125:BK131)</f>
        <v>0</v>
      </c>
    </row>
    <row r="125" s="2" customFormat="1" ht="49.05" customHeight="1">
      <c r="A125" s="38"/>
      <c r="B125" s="39"/>
      <c r="C125" s="218" t="s">
        <v>84</v>
      </c>
      <c r="D125" s="218" t="s">
        <v>135</v>
      </c>
      <c r="E125" s="219" t="s">
        <v>739</v>
      </c>
      <c r="F125" s="220" t="s">
        <v>740</v>
      </c>
      <c r="G125" s="221" t="s">
        <v>138</v>
      </c>
      <c r="H125" s="222">
        <v>1</v>
      </c>
      <c r="I125" s="223"/>
      <c r="J125" s="224">
        <f>ROUND(I125*H125,2)</f>
        <v>0</v>
      </c>
      <c r="K125" s="220" t="s">
        <v>139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741</v>
      </c>
      <c r="AT125" s="229" t="s">
        <v>135</v>
      </c>
      <c r="AU125" s="229" t="s">
        <v>86</v>
      </c>
      <c r="AY125" s="17" t="s">
        <v>132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741</v>
      </c>
      <c r="BM125" s="229" t="s">
        <v>742</v>
      </c>
    </row>
    <row r="126" s="2" customFormat="1">
      <c r="A126" s="38"/>
      <c r="B126" s="39"/>
      <c r="C126" s="40"/>
      <c r="D126" s="233" t="s">
        <v>252</v>
      </c>
      <c r="E126" s="40"/>
      <c r="F126" s="263" t="s">
        <v>743</v>
      </c>
      <c r="G126" s="40"/>
      <c r="H126" s="40"/>
      <c r="I126" s="264"/>
      <c r="J126" s="40"/>
      <c r="K126" s="40"/>
      <c r="L126" s="44"/>
      <c r="M126" s="265"/>
      <c r="N126" s="26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252</v>
      </c>
      <c r="AU126" s="17" t="s">
        <v>86</v>
      </c>
    </row>
    <row r="127" s="13" customFormat="1">
      <c r="A127" s="13"/>
      <c r="B127" s="231"/>
      <c r="C127" s="232"/>
      <c r="D127" s="233" t="s">
        <v>142</v>
      </c>
      <c r="E127" s="234" t="s">
        <v>1</v>
      </c>
      <c r="F127" s="235" t="s">
        <v>744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142</v>
      </c>
      <c r="AU127" s="241" t="s">
        <v>86</v>
      </c>
      <c r="AV127" s="13" t="s">
        <v>84</v>
      </c>
      <c r="AW127" s="13" t="s">
        <v>33</v>
      </c>
      <c r="AX127" s="13" t="s">
        <v>76</v>
      </c>
      <c r="AY127" s="241" t="s">
        <v>132</v>
      </c>
    </row>
    <row r="128" s="13" customFormat="1">
      <c r="A128" s="13"/>
      <c r="B128" s="231"/>
      <c r="C128" s="232"/>
      <c r="D128" s="233" t="s">
        <v>142</v>
      </c>
      <c r="E128" s="234" t="s">
        <v>1</v>
      </c>
      <c r="F128" s="235" t="s">
        <v>745</v>
      </c>
      <c r="G128" s="232"/>
      <c r="H128" s="234" t="s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142</v>
      </c>
      <c r="AU128" s="241" t="s">
        <v>86</v>
      </c>
      <c r="AV128" s="13" t="s">
        <v>84</v>
      </c>
      <c r="AW128" s="13" t="s">
        <v>33</v>
      </c>
      <c r="AX128" s="13" t="s">
        <v>76</v>
      </c>
      <c r="AY128" s="241" t="s">
        <v>132</v>
      </c>
    </row>
    <row r="129" s="13" customFormat="1">
      <c r="A129" s="13"/>
      <c r="B129" s="231"/>
      <c r="C129" s="232"/>
      <c r="D129" s="233" t="s">
        <v>142</v>
      </c>
      <c r="E129" s="234" t="s">
        <v>1</v>
      </c>
      <c r="F129" s="235" t="s">
        <v>746</v>
      </c>
      <c r="G129" s="232"/>
      <c r="H129" s="234" t="s">
        <v>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142</v>
      </c>
      <c r="AU129" s="241" t="s">
        <v>86</v>
      </c>
      <c r="AV129" s="13" t="s">
        <v>84</v>
      </c>
      <c r="AW129" s="13" t="s">
        <v>33</v>
      </c>
      <c r="AX129" s="13" t="s">
        <v>76</v>
      </c>
      <c r="AY129" s="241" t="s">
        <v>132</v>
      </c>
    </row>
    <row r="130" s="13" customFormat="1">
      <c r="A130" s="13"/>
      <c r="B130" s="231"/>
      <c r="C130" s="232"/>
      <c r="D130" s="233" t="s">
        <v>142</v>
      </c>
      <c r="E130" s="234" t="s">
        <v>1</v>
      </c>
      <c r="F130" s="235" t="s">
        <v>747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142</v>
      </c>
      <c r="AU130" s="241" t="s">
        <v>86</v>
      </c>
      <c r="AV130" s="13" t="s">
        <v>84</v>
      </c>
      <c r="AW130" s="13" t="s">
        <v>33</v>
      </c>
      <c r="AX130" s="13" t="s">
        <v>76</v>
      </c>
      <c r="AY130" s="241" t="s">
        <v>132</v>
      </c>
    </row>
    <row r="131" s="14" customFormat="1">
      <c r="A131" s="14"/>
      <c r="B131" s="242"/>
      <c r="C131" s="243"/>
      <c r="D131" s="233" t="s">
        <v>142</v>
      </c>
      <c r="E131" s="244" t="s">
        <v>1</v>
      </c>
      <c r="F131" s="245" t="s">
        <v>84</v>
      </c>
      <c r="G131" s="243"/>
      <c r="H131" s="246">
        <v>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142</v>
      </c>
      <c r="AU131" s="252" t="s">
        <v>86</v>
      </c>
      <c r="AV131" s="14" t="s">
        <v>86</v>
      </c>
      <c r="AW131" s="14" t="s">
        <v>33</v>
      </c>
      <c r="AX131" s="14" t="s">
        <v>84</v>
      </c>
      <c r="AY131" s="252" t="s">
        <v>132</v>
      </c>
    </row>
    <row r="132" s="12" customFormat="1" ht="25.92" customHeight="1">
      <c r="A132" s="12"/>
      <c r="B132" s="202"/>
      <c r="C132" s="203"/>
      <c r="D132" s="204" t="s">
        <v>75</v>
      </c>
      <c r="E132" s="205" t="s">
        <v>97</v>
      </c>
      <c r="F132" s="205" t="s">
        <v>748</v>
      </c>
      <c r="G132" s="203"/>
      <c r="H132" s="203"/>
      <c r="I132" s="206"/>
      <c r="J132" s="207">
        <f>BK132</f>
        <v>0</v>
      </c>
      <c r="K132" s="203"/>
      <c r="L132" s="208"/>
      <c r="M132" s="209"/>
      <c r="N132" s="210"/>
      <c r="O132" s="210"/>
      <c r="P132" s="211">
        <f>P133+P142+P146</f>
        <v>0</v>
      </c>
      <c r="Q132" s="210"/>
      <c r="R132" s="211">
        <f>R133+R142+R146</f>
        <v>0</v>
      </c>
      <c r="S132" s="210"/>
      <c r="T132" s="212">
        <f>T133+T142+T146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167</v>
      </c>
      <c r="AT132" s="214" t="s">
        <v>75</v>
      </c>
      <c r="AU132" s="214" t="s">
        <v>76</v>
      </c>
      <c r="AY132" s="213" t="s">
        <v>132</v>
      </c>
      <c r="BK132" s="215">
        <f>BK133+BK142+BK146</f>
        <v>0</v>
      </c>
    </row>
    <row r="133" s="12" customFormat="1" ht="22.8" customHeight="1">
      <c r="A133" s="12"/>
      <c r="B133" s="202"/>
      <c r="C133" s="203"/>
      <c r="D133" s="204" t="s">
        <v>75</v>
      </c>
      <c r="E133" s="216" t="s">
        <v>749</v>
      </c>
      <c r="F133" s="216" t="s">
        <v>750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SUM(P134:P141)</f>
        <v>0</v>
      </c>
      <c r="Q133" s="210"/>
      <c r="R133" s="211">
        <f>SUM(R134:R141)</f>
        <v>0</v>
      </c>
      <c r="S133" s="210"/>
      <c r="T133" s="212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167</v>
      </c>
      <c r="AT133" s="214" t="s">
        <v>75</v>
      </c>
      <c r="AU133" s="214" t="s">
        <v>84</v>
      </c>
      <c r="AY133" s="213" t="s">
        <v>132</v>
      </c>
      <c r="BK133" s="215">
        <f>SUM(BK134:BK141)</f>
        <v>0</v>
      </c>
    </row>
    <row r="134" s="2" customFormat="1" ht="16.5" customHeight="1">
      <c r="A134" s="38"/>
      <c r="B134" s="39"/>
      <c r="C134" s="218" t="s">
        <v>86</v>
      </c>
      <c r="D134" s="218" t="s">
        <v>135</v>
      </c>
      <c r="E134" s="219" t="s">
        <v>751</v>
      </c>
      <c r="F134" s="220" t="s">
        <v>752</v>
      </c>
      <c r="G134" s="221" t="s">
        <v>753</v>
      </c>
      <c r="H134" s="222">
        <v>1</v>
      </c>
      <c r="I134" s="223"/>
      <c r="J134" s="224">
        <f>ROUND(I134*H134,2)</f>
        <v>0</v>
      </c>
      <c r="K134" s="220" t="s">
        <v>139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754</v>
      </c>
      <c r="AT134" s="229" t="s">
        <v>135</v>
      </c>
      <c r="AU134" s="229" t="s">
        <v>86</v>
      </c>
      <c r="AY134" s="17" t="s">
        <v>132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754</v>
      </c>
      <c r="BM134" s="229" t="s">
        <v>755</v>
      </c>
    </row>
    <row r="135" s="13" customFormat="1">
      <c r="A135" s="13"/>
      <c r="B135" s="231"/>
      <c r="C135" s="232"/>
      <c r="D135" s="233" t="s">
        <v>142</v>
      </c>
      <c r="E135" s="234" t="s">
        <v>1</v>
      </c>
      <c r="F135" s="235" t="s">
        <v>756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142</v>
      </c>
      <c r="AU135" s="241" t="s">
        <v>86</v>
      </c>
      <c r="AV135" s="13" t="s">
        <v>84</v>
      </c>
      <c r="AW135" s="13" t="s">
        <v>33</v>
      </c>
      <c r="AX135" s="13" t="s">
        <v>76</v>
      </c>
      <c r="AY135" s="241" t="s">
        <v>132</v>
      </c>
    </row>
    <row r="136" s="14" customFormat="1">
      <c r="A136" s="14"/>
      <c r="B136" s="242"/>
      <c r="C136" s="243"/>
      <c r="D136" s="233" t="s">
        <v>142</v>
      </c>
      <c r="E136" s="244" t="s">
        <v>1</v>
      </c>
      <c r="F136" s="245" t="s">
        <v>84</v>
      </c>
      <c r="G136" s="243"/>
      <c r="H136" s="246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142</v>
      </c>
      <c r="AU136" s="252" t="s">
        <v>86</v>
      </c>
      <c r="AV136" s="14" t="s">
        <v>86</v>
      </c>
      <c r="AW136" s="14" t="s">
        <v>33</v>
      </c>
      <c r="AX136" s="14" t="s">
        <v>84</v>
      </c>
      <c r="AY136" s="252" t="s">
        <v>132</v>
      </c>
    </row>
    <row r="137" s="2" customFormat="1" ht="16.5" customHeight="1">
      <c r="A137" s="38"/>
      <c r="B137" s="39"/>
      <c r="C137" s="218" t="s">
        <v>133</v>
      </c>
      <c r="D137" s="218" t="s">
        <v>135</v>
      </c>
      <c r="E137" s="219" t="s">
        <v>757</v>
      </c>
      <c r="F137" s="220" t="s">
        <v>758</v>
      </c>
      <c r="G137" s="221" t="s">
        <v>753</v>
      </c>
      <c r="H137" s="222">
        <v>1</v>
      </c>
      <c r="I137" s="223"/>
      <c r="J137" s="224">
        <f>ROUND(I137*H137,2)</f>
        <v>0</v>
      </c>
      <c r="K137" s="220" t="s">
        <v>139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754</v>
      </c>
      <c r="AT137" s="229" t="s">
        <v>135</v>
      </c>
      <c r="AU137" s="229" t="s">
        <v>86</v>
      </c>
      <c r="AY137" s="17" t="s">
        <v>132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754</v>
      </c>
      <c r="BM137" s="229" t="s">
        <v>759</v>
      </c>
    </row>
    <row r="138" s="2" customFormat="1">
      <c r="A138" s="38"/>
      <c r="B138" s="39"/>
      <c r="C138" s="40"/>
      <c r="D138" s="233" t="s">
        <v>252</v>
      </c>
      <c r="E138" s="40"/>
      <c r="F138" s="263" t="s">
        <v>760</v>
      </c>
      <c r="G138" s="40"/>
      <c r="H138" s="40"/>
      <c r="I138" s="264"/>
      <c r="J138" s="40"/>
      <c r="K138" s="40"/>
      <c r="L138" s="44"/>
      <c r="M138" s="265"/>
      <c r="N138" s="26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252</v>
      </c>
      <c r="AU138" s="17" t="s">
        <v>86</v>
      </c>
    </row>
    <row r="139" s="13" customFormat="1">
      <c r="A139" s="13"/>
      <c r="B139" s="231"/>
      <c r="C139" s="232"/>
      <c r="D139" s="233" t="s">
        <v>142</v>
      </c>
      <c r="E139" s="234" t="s">
        <v>1</v>
      </c>
      <c r="F139" s="235" t="s">
        <v>761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142</v>
      </c>
      <c r="AU139" s="241" t="s">
        <v>86</v>
      </c>
      <c r="AV139" s="13" t="s">
        <v>84</v>
      </c>
      <c r="AW139" s="13" t="s">
        <v>33</v>
      </c>
      <c r="AX139" s="13" t="s">
        <v>76</v>
      </c>
      <c r="AY139" s="241" t="s">
        <v>132</v>
      </c>
    </row>
    <row r="140" s="13" customFormat="1">
      <c r="A140" s="13"/>
      <c r="B140" s="231"/>
      <c r="C140" s="232"/>
      <c r="D140" s="233" t="s">
        <v>142</v>
      </c>
      <c r="E140" s="234" t="s">
        <v>1</v>
      </c>
      <c r="F140" s="235" t="s">
        <v>762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142</v>
      </c>
      <c r="AU140" s="241" t="s">
        <v>86</v>
      </c>
      <c r="AV140" s="13" t="s">
        <v>84</v>
      </c>
      <c r="AW140" s="13" t="s">
        <v>33</v>
      </c>
      <c r="AX140" s="13" t="s">
        <v>76</v>
      </c>
      <c r="AY140" s="241" t="s">
        <v>132</v>
      </c>
    </row>
    <row r="141" s="14" customFormat="1">
      <c r="A141" s="14"/>
      <c r="B141" s="242"/>
      <c r="C141" s="243"/>
      <c r="D141" s="233" t="s">
        <v>142</v>
      </c>
      <c r="E141" s="244" t="s">
        <v>1</v>
      </c>
      <c r="F141" s="245" t="s">
        <v>84</v>
      </c>
      <c r="G141" s="243"/>
      <c r="H141" s="246">
        <v>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142</v>
      </c>
      <c r="AU141" s="252" t="s">
        <v>86</v>
      </c>
      <c r="AV141" s="14" t="s">
        <v>86</v>
      </c>
      <c r="AW141" s="14" t="s">
        <v>33</v>
      </c>
      <c r="AX141" s="14" t="s">
        <v>84</v>
      </c>
      <c r="AY141" s="252" t="s">
        <v>132</v>
      </c>
    </row>
    <row r="142" s="12" customFormat="1" ht="22.8" customHeight="1">
      <c r="A142" s="12"/>
      <c r="B142" s="202"/>
      <c r="C142" s="203"/>
      <c r="D142" s="204" t="s">
        <v>75</v>
      </c>
      <c r="E142" s="216" t="s">
        <v>763</v>
      </c>
      <c r="F142" s="216" t="s">
        <v>764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SUM(P143:P145)</f>
        <v>0</v>
      </c>
      <c r="Q142" s="210"/>
      <c r="R142" s="211">
        <f>SUM(R143:R145)</f>
        <v>0</v>
      </c>
      <c r="S142" s="210"/>
      <c r="T142" s="212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167</v>
      </c>
      <c r="AT142" s="214" t="s">
        <v>75</v>
      </c>
      <c r="AU142" s="214" t="s">
        <v>84</v>
      </c>
      <c r="AY142" s="213" t="s">
        <v>132</v>
      </c>
      <c r="BK142" s="215">
        <f>SUM(BK143:BK145)</f>
        <v>0</v>
      </c>
    </row>
    <row r="143" s="2" customFormat="1" ht="16.5" customHeight="1">
      <c r="A143" s="38"/>
      <c r="B143" s="39"/>
      <c r="C143" s="218" t="s">
        <v>140</v>
      </c>
      <c r="D143" s="218" t="s">
        <v>135</v>
      </c>
      <c r="E143" s="219" t="s">
        <v>765</v>
      </c>
      <c r="F143" s="220" t="s">
        <v>766</v>
      </c>
      <c r="G143" s="221" t="s">
        <v>753</v>
      </c>
      <c r="H143" s="222">
        <v>1</v>
      </c>
      <c r="I143" s="223"/>
      <c r="J143" s="224">
        <f>ROUND(I143*H143,2)</f>
        <v>0</v>
      </c>
      <c r="K143" s="220" t="s">
        <v>139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754</v>
      </c>
      <c r="AT143" s="229" t="s">
        <v>135</v>
      </c>
      <c r="AU143" s="229" t="s">
        <v>86</v>
      </c>
      <c r="AY143" s="17" t="s">
        <v>132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754</v>
      </c>
      <c r="BM143" s="229" t="s">
        <v>767</v>
      </c>
    </row>
    <row r="144" s="13" customFormat="1">
      <c r="A144" s="13"/>
      <c r="B144" s="231"/>
      <c r="C144" s="232"/>
      <c r="D144" s="233" t="s">
        <v>142</v>
      </c>
      <c r="E144" s="234" t="s">
        <v>1</v>
      </c>
      <c r="F144" s="235" t="s">
        <v>768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142</v>
      </c>
      <c r="AU144" s="241" t="s">
        <v>86</v>
      </c>
      <c r="AV144" s="13" t="s">
        <v>84</v>
      </c>
      <c r="AW144" s="13" t="s">
        <v>33</v>
      </c>
      <c r="AX144" s="13" t="s">
        <v>76</v>
      </c>
      <c r="AY144" s="241" t="s">
        <v>132</v>
      </c>
    </row>
    <row r="145" s="14" customFormat="1">
      <c r="A145" s="14"/>
      <c r="B145" s="242"/>
      <c r="C145" s="243"/>
      <c r="D145" s="233" t="s">
        <v>142</v>
      </c>
      <c r="E145" s="244" t="s">
        <v>1</v>
      </c>
      <c r="F145" s="245" t="s">
        <v>84</v>
      </c>
      <c r="G145" s="243"/>
      <c r="H145" s="246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142</v>
      </c>
      <c r="AU145" s="252" t="s">
        <v>86</v>
      </c>
      <c r="AV145" s="14" t="s">
        <v>86</v>
      </c>
      <c r="AW145" s="14" t="s">
        <v>33</v>
      </c>
      <c r="AX145" s="14" t="s">
        <v>84</v>
      </c>
      <c r="AY145" s="252" t="s">
        <v>132</v>
      </c>
    </row>
    <row r="146" s="12" customFormat="1" ht="22.8" customHeight="1">
      <c r="A146" s="12"/>
      <c r="B146" s="202"/>
      <c r="C146" s="203"/>
      <c r="D146" s="204" t="s">
        <v>75</v>
      </c>
      <c r="E146" s="216" t="s">
        <v>769</v>
      </c>
      <c r="F146" s="216" t="s">
        <v>770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SUM(P147:P149)</f>
        <v>0</v>
      </c>
      <c r="Q146" s="210"/>
      <c r="R146" s="211">
        <f>SUM(R147:R149)</f>
        <v>0</v>
      </c>
      <c r="S146" s="210"/>
      <c r="T146" s="212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167</v>
      </c>
      <c r="AT146" s="214" t="s">
        <v>75</v>
      </c>
      <c r="AU146" s="214" t="s">
        <v>84</v>
      </c>
      <c r="AY146" s="213" t="s">
        <v>132</v>
      </c>
      <c r="BK146" s="215">
        <f>SUM(BK147:BK149)</f>
        <v>0</v>
      </c>
    </row>
    <row r="147" s="2" customFormat="1" ht="16.5" customHeight="1">
      <c r="A147" s="38"/>
      <c r="B147" s="39"/>
      <c r="C147" s="218" t="s">
        <v>167</v>
      </c>
      <c r="D147" s="218" t="s">
        <v>135</v>
      </c>
      <c r="E147" s="219" t="s">
        <v>771</v>
      </c>
      <c r="F147" s="220" t="s">
        <v>772</v>
      </c>
      <c r="G147" s="221" t="s">
        <v>753</v>
      </c>
      <c r="H147" s="222">
        <v>1</v>
      </c>
      <c r="I147" s="223"/>
      <c r="J147" s="224">
        <f>ROUND(I147*H147,2)</f>
        <v>0</v>
      </c>
      <c r="K147" s="220" t="s">
        <v>139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754</v>
      </c>
      <c r="AT147" s="229" t="s">
        <v>135</v>
      </c>
      <c r="AU147" s="229" t="s">
        <v>86</v>
      </c>
      <c r="AY147" s="17" t="s">
        <v>132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754</v>
      </c>
      <c r="BM147" s="229" t="s">
        <v>773</v>
      </c>
    </row>
    <row r="148" s="13" customFormat="1">
      <c r="A148" s="13"/>
      <c r="B148" s="231"/>
      <c r="C148" s="232"/>
      <c r="D148" s="233" t="s">
        <v>142</v>
      </c>
      <c r="E148" s="234" t="s">
        <v>1</v>
      </c>
      <c r="F148" s="235" t="s">
        <v>774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142</v>
      </c>
      <c r="AU148" s="241" t="s">
        <v>86</v>
      </c>
      <c r="AV148" s="13" t="s">
        <v>84</v>
      </c>
      <c r="AW148" s="13" t="s">
        <v>33</v>
      </c>
      <c r="AX148" s="13" t="s">
        <v>76</v>
      </c>
      <c r="AY148" s="241" t="s">
        <v>132</v>
      </c>
    </row>
    <row r="149" s="14" customFormat="1">
      <c r="A149" s="14"/>
      <c r="B149" s="242"/>
      <c r="C149" s="243"/>
      <c r="D149" s="233" t="s">
        <v>142</v>
      </c>
      <c r="E149" s="244" t="s">
        <v>1</v>
      </c>
      <c r="F149" s="245" t="s">
        <v>84</v>
      </c>
      <c r="G149" s="243"/>
      <c r="H149" s="246">
        <v>1</v>
      </c>
      <c r="I149" s="247"/>
      <c r="J149" s="243"/>
      <c r="K149" s="243"/>
      <c r="L149" s="248"/>
      <c r="M149" s="267"/>
      <c r="N149" s="268"/>
      <c r="O149" s="268"/>
      <c r="P149" s="268"/>
      <c r="Q149" s="268"/>
      <c r="R149" s="268"/>
      <c r="S149" s="268"/>
      <c r="T149" s="26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142</v>
      </c>
      <c r="AU149" s="252" t="s">
        <v>86</v>
      </c>
      <c r="AV149" s="14" t="s">
        <v>86</v>
      </c>
      <c r="AW149" s="14" t="s">
        <v>33</v>
      </c>
      <c r="AX149" s="14" t="s">
        <v>84</v>
      </c>
      <c r="AY149" s="252" t="s">
        <v>132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CdilqkGReWLRGX48DaYuIFj6EA3wUM06Xha8cXdiVzlaX4eUhSbb+46SQYM5yNlGAzs1MVwqLb+PBh/zwvyYBA==" hashValue="bwiLKRElHgA95M4edBPEUYX6Gq6s5HqDlRXRH2AspZk6UcDFP2V8LDZJATSifBFQLV3mrHjs54z9mncezyoO4w==" algorithmName="SHA-512" password="CC35"/>
  <autoFilter ref="C121:K14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2024-07-12T08:23:14Z</dcterms:created>
  <dcterms:modified xsi:type="dcterms:W3CDTF">2024-07-12T08:23:16Z</dcterms:modified>
</cp:coreProperties>
</file>